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hn5al-fs01\Shares\0130_財務課\02契約係\◇ＷＴＯ\◇電力\R050901\005公告\④本庁舎\"/>
    </mc:Choice>
  </mc:AlternateContent>
  <workbookProtection workbookAlgorithmName="SHA-512" workbookHashValue="aA6ThmUe3ypIswbUEC2tNYdH8obUD8C2j+uYHRsECboznMG5Gd1q9lhSeJuzAEpeWS5K9aroSrGcAp228iK6sg==" workbookSaltValue="jisyxqHJwxjv2sUsIX3ukA==" workbookSpinCount="100000" lockStructure="1"/>
  <bookViews>
    <workbookView xWindow="0" yWindow="0" windowWidth="20490" windowHeight="7530" tabRatio="638"/>
  </bookViews>
  <sheets>
    <sheet name="②入札金額積算内訳書" sheetId="8" r:id="rId1"/>
    <sheet name="③契約書明細(単価連動)" sheetId="9" r:id="rId2"/>
    <sheet name="③契約書明細(単価連動なし) " sheetId="10" r:id="rId3"/>
  </sheets>
  <definedNames>
    <definedName name="_xlnm.Print_Area" localSheetId="0">②入札金額積算内訳書!$A$1:$U$49</definedName>
    <definedName name="_xlnm.Print_Area" localSheetId="1">'③契約書明細(単価連動)'!$A$1:$K$27</definedName>
    <definedName name="_xlnm.Print_Area" localSheetId="2">'③契約書明細(単価連動なし) '!$A$1:$K$27</definedName>
    <definedName name="_xlnm.Print_Titles" localSheetId="1">'③契約書明細(単価連動)'!$1:$6</definedName>
    <definedName name="_xlnm.Print_Titles" localSheetId="2">'③契約書明細(単価連動なし) '!$1:$6</definedName>
    <definedName name="単価＿施設1">②入札金額積算内訳書!$P$23:$P$25</definedName>
    <definedName name="単価＿施設2">②入札金額積算内訳書!#REF!</definedName>
    <definedName name="単価＿施設３">②入札金額積算内訳書!#REF!</definedName>
    <definedName name="電力量＿施設1">②入札金額積算内訳書!$D$12:$O$12</definedName>
    <definedName name="電力量＿施設2">②入札金額積算内訳書!#REF!</definedName>
    <definedName name="電力量＿施設３">②入札金額積算内訳書!#REF!</definedName>
  </definedNames>
  <calcPr calcId="162913"/>
</workbook>
</file>

<file path=xl/calcChain.xml><?xml version="1.0" encoding="utf-8"?>
<calcChain xmlns="http://schemas.openxmlformats.org/spreadsheetml/2006/main">
  <c r="O33" i="8" l="1"/>
  <c r="N33" i="8"/>
  <c r="M33" i="8"/>
  <c r="L33" i="8"/>
  <c r="K33" i="8"/>
  <c r="J33" i="8"/>
  <c r="I33" i="8"/>
  <c r="H33" i="8"/>
  <c r="G33" i="8"/>
  <c r="F33" i="8"/>
  <c r="E33" i="8"/>
  <c r="O32" i="8"/>
  <c r="N32" i="8"/>
  <c r="M32" i="8"/>
  <c r="L32" i="8"/>
  <c r="K32" i="8"/>
  <c r="J32" i="8"/>
  <c r="I32" i="8"/>
  <c r="H32" i="8"/>
  <c r="G32" i="8"/>
  <c r="F32" i="8"/>
  <c r="E32" i="8"/>
  <c r="D33" i="8"/>
  <c r="D32" i="8"/>
  <c r="H9" i="9"/>
  <c r="H13" i="9"/>
  <c r="H12" i="9"/>
  <c r="M38" i="8" l="1"/>
  <c r="D24" i="8" l="1"/>
  <c r="E24" i="8"/>
  <c r="F24" i="8"/>
  <c r="G24" i="8"/>
  <c r="H24" i="8"/>
  <c r="I24" i="8"/>
  <c r="D25" i="8"/>
  <c r="E25" i="8"/>
  <c r="F25" i="8"/>
  <c r="G25" i="8"/>
  <c r="H25" i="8"/>
  <c r="I25" i="8"/>
  <c r="M25" i="8"/>
  <c r="L25" i="8"/>
  <c r="O25" i="8"/>
  <c r="K25" i="8"/>
  <c r="N25" i="8"/>
  <c r="J25" i="8"/>
  <c r="M24" i="8"/>
  <c r="L24" i="8"/>
  <c r="O24" i="8"/>
  <c r="K24" i="8"/>
  <c r="N24" i="8"/>
  <c r="J24" i="8"/>
  <c r="P12" i="8" l="1"/>
  <c r="E23" i="8" l="1"/>
  <c r="E26" i="8" s="1"/>
  <c r="E34" i="8" s="1"/>
  <c r="H23" i="8"/>
  <c r="H26" i="8" s="1"/>
  <c r="H34" i="8" s="1"/>
  <c r="F23" i="8"/>
  <c r="F26" i="8" s="1"/>
  <c r="F34" i="8" s="1"/>
  <c r="G23" i="8"/>
  <c r="G26" i="8" s="1"/>
  <c r="G34" i="8" s="1"/>
  <c r="D23" i="8"/>
  <c r="D26" i="8" s="1"/>
  <c r="D34" i="8" s="1"/>
  <c r="I23" i="8"/>
  <c r="I26" i="8" s="1"/>
  <c r="I34" i="8" s="1"/>
  <c r="P21" i="8"/>
  <c r="L23" i="8" l="1"/>
  <c r="L26" i="8" s="1"/>
  <c r="L34" i="8" s="1"/>
  <c r="O23" i="8"/>
  <c r="O26" i="8" s="1"/>
  <c r="O34" i="8" s="1"/>
  <c r="N23" i="8"/>
  <c r="N26" i="8" s="1"/>
  <c r="N34" i="8" s="1"/>
  <c r="K23" i="8"/>
  <c r="K26" i="8" s="1"/>
  <c r="K34" i="8" s="1"/>
  <c r="J23" i="8"/>
  <c r="J26" i="8" s="1"/>
  <c r="J34" i="8" s="1"/>
  <c r="M23" i="8"/>
  <c r="M26" i="8" s="1"/>
  <c r="M34" i="8" s="1"/>
  <c r="P26" i="8" l="1"/>
  <c r="B29" i="8" l="1"/>
  <c r="P32" i="8" l="1"/>
  <c r="P35" i="8" l="1"/>
  <c r="P33" i="8"/>
  <c r="P34" i="8" l="1"/>
  <c r="K37" i="8" s="1"/>
</calcChain>
</file>

<file path=xl/sharedStrings.xml><?xml version="1.0" encoding="utf-8"?>
<sst xmlns="http://schemas.openxmlformats.org/spreadsheetml/2006/main" count="132" uniqueCount="95">
  <si>
    <t>～</t>
    <phoneticPr fontId="7"/>
  </si>
  <si>
    <t>指定項目：予定値</t>
    <rPh sb="0" eb="2">
      <t>シテイ</t>
    </rPh>
    <rPh sb="2" eb="4">
      <t>コウモク</t>
    </rPh>
    <rPh sb="5" eb="7">
      <t>ヨテイ</t>
    </rPh>
    <rPh sb="7" eb="8">
      <t>チ</t>
    </rPh>
    <phoneticPr fontId="25"/>
  </si>
  <si>
    <t>算定要領</t>
    <rPh sb="0" eb="2">
      <t>サンテイ</t>
    </rPh>
    <rPh sb="2" eb="4">
      <t>ヨウリョウ</t>
    </rPh>
    <phoneticPr fontId="25"/>
  </si>
  <si>
    <t>合計</t>
    <rPh sb="0" eb="2">
      <t>ゴウケイ</t>
    </rPh>
    <phoneticPr fontId="25"/>
  </si>
  <si>
    <t>a</t>
    <phoneticPr fontId="25"/>
  </si>
  <si>
    <t>b</t>
    <phoneticPr fontId="25"/>
  </si>
  <si>
    <t>c</t>
    <phoneticPr fontId="25"/>
  </si>
  <si>
    <t>使用電力料金の算定区分</t>
    <rPh sb="0" eb="2">
      <t>シヨウ</t>
    </rPh>
    <rPh sb="2" eb="4">
      <t>デンリョク</t>
    </rPh>
    <rPh sb="4" eb="6">
      <t>リョウキン</t>
    </rPh>
    <rPh sb="7" eb="9">
      <t>サンテイ</t>
    </rPh>
    <rPh sb="9" eb="11">
      <t>クブン</t>
    </rPh>
    <phoneticPr fontId="25"/>
  </si>
  <si>
    <t>使用電力料金の算定明細</t>
    <rPh sb="0" eb="2">
      <t>シヨウ</t>
    </rPh>
    <rPh sb="2" eb="4">
      <t>デンリョク</t>
    </rPh>
    <rPh sb="4" eb="6">
      <t>リョウキン</t>
    </rPh>
    <rPh sb="7" eb="9">
      <t>サンテイ</t>
    </rPh>
    <rPh sb="9" eb="11">
      <t>メイサイ</t>
    </rPh>
    <phoneticPr fontId="25"/>
  </si>
  <si>
    <t>４月</t>
    <rPh sb="1" eb="2">
      <t>ガツ</t>
    </rPh>
    <phoneticPr fontId="7"/>
  </si>
  <si>
    <t>５月</t>
  </si>
  <si>
    <t>６月</t>
  </si>
  <si>
    <t>７月</t>
  </si>
  <si>
    <t>８月</t>
  </si>
  <si>
    <t>９月</t>
  </si>
  <si>
    <t>１０月</t>
  </si>
  <si>
    <t>１１月</t>
  </si>
  <si>
    <t>１２月</t>
  </si>
  <si>
    <t>１月</t>
    <rPh sb="1" eb="2">
      <t>ガツ</t>
    </rPh>
    <phoneticPr fontId="7"/>
  </si>
  <si>
    <t>２月</t>
    <rPh sb="1" eb="2">
      <t>ガツ</t>
    </rPh>
    <phoneticPr fontId="7"/>
  </si>
  <si>
    <t>３月</t>
    <rPh sb="1" eb="2">
      <t>ガツ</t>
    </rPh>
    <phoneticPr fontId="7"/>
  </si>
  <si>
    <t>備考</t>
    <rPh sb="0" eb="2">
      <t>ビコウ</t>
    </rPh>
    <phoneticPr fontId="25"/>
  </si>
  <si>
    <t>基本料金 (円)</t>
    <rPh sb="6" eb="7">
      <t>エン</t>
    </rPh>
    <phoneticPr fontId="25"/>
  </si>
  <si>
    <t>使用電力料 (円)</t>
    <rPh sb="0" eb="2">
      <t>シヨウ</t>
    </rPh>
    <rPh sb="2" eb="4">
      <t>デンリョク</t>
    </rPh>
    <rPh sb="4" eb="5">
      <t>リョウ</t>
    </rPh>
    <rPh sb="7" eb="8">
      <t>エン</t>
    </rPh>
    <phoneticPr fontId="25"/>
  </si>
  <si>
    <t>予定使用電力量 ※(kWh)</t>
    <rPh sb="0" eb="2">
      <t>ヨテイ</t>
    </rPh>
    <rPh sb="2" eb="4">
      <t>シヨウ</t>
    </rPh>
    <rPh sb="4" eb="6">
      <t>デンリョク</t>
    </rPh>
    <rPh sb="6" eb="7">
      <t>リョウ</t>
    </rPh>
    <phoneticPr fontId="25"/>
  </si>
  <si>
    <t>予定使用電力量 (kWh)</t>
    <rPh sb="0" eb="2">
      <t>ヨテイ</t>
    </rPh>
    <rPh sb="2" eb="4">
      <t>シヨウ</t>
    </rPh>
    <rPh sb="4" eb="6">
      <t>デンリョク</t>
    </rPh>
    <rPh sb="6" eb="7">
      <t>リョウ</t>
    </rPh>
    <phoneticPr fontId="25"/>
  </si>
  <si>
    <t>予定契約電力 (kW)</t>
    <rPh sb="0" eb="2">
      <t>ヨテイ</t>
    </rPh>
    <rPh sb="2" eb="4">
      <t>ケイヤク</t>
    </rPh>
    <rPh sb="4" eb="6">
      <t>デンリョク</t>
    </rPh>
    <phoneticPr fontId="25"/>
  </si>
  <si>
    <t>年月</t>
    <rPh sb="0" eb="1">
      <t>ネン</t>
    </rPh>
    <rPh sb="1" eb="2">
      <t>ガツ</t>
    </rPh>
    <phoneticPr fontId="25"/>
  </si>
  <si>
    <t>単価入力欄(少数2位まで)</t>
    <rPh sb="0" eb="2">
      <t>タンカ</t>
    </rPh>
    <rPh sb="2" eb="4">
      <t>ニュウリョク</t>
    </rPh>
    <rPh sb="4" eb="5">
      <t>ラン</t>
    </rPh>
    <rPh sb="6" eb="8">
      <t>ショウスウ</t>
    </rPh>
    <rPh sb="9" eb="10">
      <t>イ</t>
    </rPh>
    <phoneticPr fontId="25"/>
  </si>
  <si>
    <t>※1　g=b*右欄単価*（1.85-c/100)【少数第3位以下切り捨て】</t>
    <phoneticPr fontId="7"/>
  </si>
  <si>
    <t>夏季料金 (円)</t>
    <rPh sb="0" eb="2">
      <t>カキ</t>
    </rPh>
    <phoneticPr fontId="25"/>
  </si>
  <si>
    <t>設備容量：</t>
    <rPh sb="0" eb="2">
      <t>セツビ</t>
    </rPh>
    <rPh sb="2" eb="4">
      <t>ヨウリョウ</t>
    </rPh>
    <phoneticPr fontId="7"/>
  </si>
  <si>
    <t>契約電力(予定)：</t>
    <rPh sb="0" eb="2">
      <t>ケイヤク</t>
    </rPh>
    <rPh sb="2" eb="4">
      <t>デンリョク</t>
    </rPh>
    <rPh sb="5" eb="7">
      <t>ヨテイ</t>
    </rPh>
    <phoneticPr fontId="7"/>
  </si>
  <si>
    <t>非常用自家発電設備：</t>
    <rPh sb="0" eb="3">
      <t>ヒジョウヨウ</t>
    </rPh>
    <rPh sb="3" eb="5">
      <t>ジカ</t>
    </rPh>
    <rPh sb="5" eb="7">
      <t>ハツデン</t>
    </rPh>
    <rPh sb="7" eb="9">
      <t>セツビ</t>
    </rPh>
    <phoneticPr fontId="7"/>
  </si>
  <si>
    <t>常用自家発電設備：</t>
    <rPh sb="0" eb="2">
      <t>ジョウヨウ</t>
    </rPh>
    <rPh sb="2" eb="4">
      <t>ジカ</t>
    </rPh>
    <rPh sb="4" eb="6">
      <t>ハツデン</t>
    </rPh>
    <rPh sb="6" eb="8">
      <t>セツビ</t>
    </rPh>
    <phoneticPr fontId="7"/>
  </si>
  <si>
    <t>最大需要電力 (kW)</t>
    <rPh sb="0" eb="2">
      <t>サイダイ</t>
    </rPh>
    <rPh sb="2" eb="4">
      <t>ジュヨウ</t>
    </rPh>
    <rPh sb="4" eb="6">
      <t>デンリョク</t>
    </rPh>
    <phoneticPr fontId="25"/>
  </si>
  <si>
    <t>負荷率 (%)</t>
    <rPh sb="0" eb="2">
      <t>フカ</t>
    </rPh>
    <rPh sb="2" eb="3">
      <t>リツ</t>
    </rPh>
    <phoneticPr fontId="25"/>
  </si>
  <si>
    <t>g ※1</t>
    <phoneticPr fontId="7"/>
  </si>
  <si>
    <t>（ 契約期間 使用電力料合計 ）</t>
    <rPh sb="2" eb="4">
      <t>ケイヤク</t>
    </rPh>
    <rPh sb="4" eb="6">
      <t>キカン</t>
    </rPh>
    <rPh sb="7" eb="9">
      <t>シヨウ</t>
    </rPh>
    <rPh sb="9" eb="11">
      <t>デンリョク</t>
    </rPh>
    <rPh sb="11" eb="12">
      <t>リョウ</t>
    </rPh>
    <rPh sb="12" eb="14">
      <t>ゴウケイ</t>
    </rPh>
    <phoneticPr fontId="25"/>
  </si>
  <si>
    <t>契約電力(予定) (kW)</t>
    <rPh sb="0" eb="2">
      <t>ケイヤク</t>
    </rPh>
    <rPh sb="2" eb="4">
      <t>デンリョク</t>
    </rPh>
    <rPh sb="5" eb="7">
      <t>ヨテイ</t>
    </rPh>
    <phoneticPr fontId="25"/>
  </si>
  <si>
    <t>力率(予定) (％)</t>
    <rPh sb="0" eb="2">
      <t>リキリツ</t>
    </rPh>
    <rPh sb="3" eb="5">
      <t>ヨテイ</t>
    </rPh>
    <phoneticPr fontId="25"/>
  </si>
  <si>
    <t>力率(実績) (％)</t>
    <rPh sb="0" eb="2">
      <t>リキリツ</t>
    </rPh>
    <rPh sb="3" eb="5">
      <t>ジッセキ</t>
    </rPh>
    <phoneticPr fontId="25"/>
  </si>
  <si>
    <t>契約電力(実績) (kW)</t>
    <rPh sb="0" eb="2">
      <t>ケイヤク</t>
    </rPh>
    <rPh sb="2" eb="4">
      <t>デンリョク</t>
    </rPh>
    <rPh sb="5" eb="7">
      <t>ジッセキ</t>
    </rPh>
    <phoneticPr fontId="25"/>
  </si>
  <si>
    <t>入札金額積算内訳書</t>
    <phoneticPr fontId="25"/>
  </si>
  <si>
    <t xml:space="preserve"> 円　《 入 札 書 記 載 額 》</t>
    <rPh sb="1" eb="2">
      <t>エン</t>
    </rPh>
    <rPh sb="5" eb="6">
      <t>イリ</t>
    </rPh>
    <rPh sb="7" eb="8">
      <t>サツ</t>
    </rPh>
    <rPh sb="9" eb="10">
      <t>ショ</t>
    </rPh>
    <rPh sb="11" eb="12">
      <t>キ</t>
    </rPh>
    <rPh sb="13" eb="14">
      <t>ミツル</t>
    </rPh>
    <rPh sb="15" eb="16">
      <t>ガク</t>
    </rPh>
    <phoneticPr fontId="7"/>
  </si>
  <si>
    <t>＝</t>
    <phoneticPr fontId="25"/>
  </si>
  <si>
    <t>ｽﾏｰﾄﾒｰﾀｰ設置状況：</t>
    <rPh sb="8" eb="10">
      <t>セッチ</t>
    </rPh>
    <rPh sb="10" eb="12">
      <t>ジョウキョウ</t>
    </rPh>
    <phoneticPr fontId="7"/>
  </si>
  <si>
    <t>（小数点以下を四捨五入）</t>
    <rPh sb="1" eb="3">
      <t>ショウスウ</t>
    </rPh>
    <rPh sb="4" eb="6">
      <t>イカ</t>
    </rPh>
    <rPh sb="7" eb="11">
      <t>シシャゴニュウ</t>
    </rPh>
    <phoneticPr fontId="25"/>
  </si>
  <si>
    <t>設計金額 (税込み)</t>
    <rPh sb="0" eb="2">
      <t>セッケイ</t>
    </rPh>
    <rPh sb="2" eb="4">
      <t>キンガク</t>
    </rPh>
    <rPh sb="6" eb="8">
      <t>ゼイコ</t>
    </rPh>
    <phoneticPr fontId="25"/>
  </si>
  <si>
    <t>≪留意事項≫</t>
    <rPh sb="1" eb="3">
      <t>リュウイ</t>
    </rPh>
    <rPh sb="3" eb="5">
      <t>ジコウ</t>
    </rPh>
    <phoneticPr fontId="2"/>
  </si>
  <si>
    <t>・記載する料金単価は，消費税及び地方消費税相当額を含む金額とする。</t>
    <rPh sb="1" eb="3">
      <t>キサイ</t>
    </rPh>
    <rPh sb="5" eb="7">
      <t>リョウキン</t>
    </rPh>
    <rPh sb="7" eb="9">
      <t>タンカ</t>
    </rPh>
    <rPh sb="11" eb="14">
      <t>ショウヒゼイ</t>
    </rPh>
    <rPh sb="14" eb="15">
      <t>オヨ</t>
    </rPh>
    <rPh sb="16" eb="18">
      <t>チホウ</t>
    </rPh>
    <rPh sb="18" eb="21">
      <t>ショウヒゼイ</t>
    </rPh>
    <rPh sb="21" eb="23">
      <t>ソウトウ</t>
    </rPh>
    <rPh sb="23" eb="24">
      <t>ガク</t>
    </rPh>
    <rPh sb="25" eb="26">
      <t>フク</t>
    </rPh>
    <rPh sb="27" eb="29">
      <t>キンガク</t>
    </rPh>
    <phoneticPr fontId="2"/>
  </si>
  <si>
    <t>・夏季とは7月1日から9月30日までとし、他季とは夏季以外の期間とする。</t>
    <rPh sb="1" eb="3">
      <t>カキ</t>
    </rPh>
    <rPh sb="6" eb="7">
      <t>ガツ</t>
    </rPh>
    <rPh sb="8" eb="9">
      <t>ニチ</t>
    </rPh>
    <rPh sb="12" eb="13">
      <t>ガツ</t>
    </rPh>
    <rPh sb="15" eb="16">
      <t>ニチ</t>
    </rPh>
    <rPh sb="21" eb="22">
      <t>タ</t>
    </rPh>
    <rPh sb="22" eb="23">
      <t>キ</t>
    </rPh>
    <rPh sb="25" eb="27">
      <t>カキ</t>
    </rPh>
    <rPh sb="27" eb="29">
      <t>イガイ</t>
    </rPh>
    <rPh sb="30" eb="32">
      <t>キカン</t>
    </rPh>
    <phoneticPr fontId="2"/>
  </si>
  <si>
    <t>・料金単価は，小数点以下第２位まで記入する。</t>
    <rPh sb="1" eb="3">
      <t>リョウキン</t>
    </rPh>
    <rPh sb="3" eb="5">
      <t>タンカ</t>
    </rPh>
    <rPh sb="7" eb="10">
      <t>ショウスウテン</t>
    </rPh>
    <rPh sb="10" eb="12">
      <t>イカ</t>
    </rPh>
    <rPh sb="12" eb="13">
      <t>ダイ</t>
    </rPh>
    <rPh sb="14" eb="15">
      <t>イ</t>
    </rPh>
    <rPh sb="17" eb="19">
      <t>キニュウ</t>
    </rPh>
    <phoneticPr fontId="2"/>
  </si>
  <si>
    <t>・入札において燃料費調整額及び電気事業者による再生可能エネルギー電気の調達に関する特別措置法に基づく賦課金（再エネ賦課金）は考慮しない。</t>
    <rPh sb="1" eb="3">
      <t>ニュウサツ</t>
    </rPh>
    <rPh sb="7" eb="9">
      <t>ネンリョウ</t>
    </rPh>
    <rPh sb="9" eb="10">
      <t>ヒ</t>
    </rPh>
    <rPh sb="10" eb="12">
      <t>チョウセイ</t>
    </rPh>
    <rPh sb="12" eb="13">
      <t>ガク</t>
    </rPh>
    <rPh sb="13" eb="14">
      <t>オヨ</t>
    </rPh>
    <rPh sb="15" eb="17">
      <t>デンキ</t>
    </rPh>
    <rPh sb="17" eb="20">
      <t>ジギョウシャ</t>
    </rPh>
    <rPh sb="23" eb="25">
      <t>サイセイ</t>
    </rPh>
    <rPh sb="25" eb="27">
      <t>カノウ</t>
    </rPh>
    <rPh sb="32" eb="34">
      <t>デンキ</t>
    </rPh>
    <rPh sb="35" eb="37">
      <t>チョウタツ</t>
    </rPh>
    <rPh sb="38" eb="39">
      <t>カン</t>
    </rPh>
    <rPh sb="41" eb="43">
      <t>トクベツ</t>
    </rPh>
    <rPh sb="43" eb="46">
      <t>ソチホウ</t>
    </rPh>
    <rPh sb="47" eb="48">
      <t>モト</t>
    </rPh>
    <rPh sb="50" eb="53">
      <t>フカキン</t>
    </rPh>
    <rPh sb="54" eb="55">
      <t>サイ</t>
    </rPh>
    <rPh sb="57" eb="60">
      <t>フカキン</t>
    </rPh>
    <rPh sb="62" eb="64">
      <t>コウリョ</t>
    </rPh>
    <phoneticPr fontId="2"/>
  </si>
  <si>
    <t>（燃料費調整額及び再エネ賦課金については，電力需給契約書による。）</t>
    <rPh sb="1" eb="3">
      <t>ネンリョウ</t>
    </rPh>
    <rPh sb="3" eb="4">
      <t>ヒ</t>
    </rPh>
    <rPh sb="4" eb="6">
      <t>チョウセイ</t>
    </rPh>
    <rPh sb="6" eb="7">
      <t>ガク</t>
    </rPh>
    <rPh sb="7" eb="8">
      <t>オヨ</t>
    </rPh>
    <rPh sb="9" eb="10">
      <t>サイ</t>
    </rPh>
    <rPh sb="12" eb="15">
      <t>フカキン</t>
    </rPh>
    <rPh sb="21" eb="23">
      <t>デンリョク</t>
    </rPh>
    <rPh sb="23" eb="25">
      <t>ジュキュウ</t>
    </rPh>
    <rPh sb="25" eb="27">
      <t>ケイヤク</t>
    </rPh>
    <rPh sb="27" eb="28">
      <t>ショ</t>
    </rPh>
    <phoneticPr fontId="2"/>
  </si>
  <si>
    <t>・入札において内訳書の提出がない者は、入札に参加できない。</t>
    <rPh sb="1" eb="3">
      <t>ニュウサツ</t>
    </rPh>
    <rPh sb="7" eb="10">
      <t>ウチワケショ</t>
    </rPh>
    <rPh sb="11" eb="13">
      <t>テイシュツ</t>
    </rPh>
    <rPh sb="16" eb="17">
      <t>モノ</t>
    </rPh>
    <rPh sb="19" eb="21">
      <t>ニュウサツ</t>
    </rPh>
    <rPh sb="22" eb="24">
      <t>サンカ</t>
    </rPh>
    <phoneticPr fontId="2"/>
  </si>
  <si>
    <t>・入札書の金額と本内訳書の入札書記入額（税込み）の金額が一致しなければならない。</t>
    <rPh sb="1" eb="3">
      <t>ニュウサツ</t>
    </rPh>
    <rPh sb="3" eb="4">
      <t>ショ</t>
    </rPh>
    <rPh sb="5" eb="7">
      <t>キンガク</t>
    </rPh>
    <rPh sb="8" eb="9">
      <t>ホン</t>
    </rPh>
    <rPh sb="9" eb="12">
      <t>ウチワケショ</t>
    </rPh>
    <rPh sb="13" eb="15">
      <t>ニュウサツ</t>
    </rPh>
    <rPh sb="15" eb="16">
      <t>ショ</t>
    </rPh>
    <rPh sb="16" eb="17">
      <t>キ</t>
    </rPh>
    <rPh sb="18" eb="19">
      <t>ガク</t>
    </rPh>
    <rPh sb="20" eb="22">
      <t>ゼイコ</t>
    </rPh>
    <rPh sb="25" eb="27">
      <t>キンガク</t>
    </rPh>
    <rPh sb="28" eb="30">
      <t>イッチ</t>
    </rPh>
    <phoneticPr fontId="2"/>
  </si>
  <si>
    <t>その他季料金 (円)</t>
    <rPh sb="2" eb="3">
      <t>タ</t>
    </rPh>
    <rPh sb="3" eb="4">
      <t>キ</t>
    </rPh>
    <rPh sb="4" eb="6">
      <t>リョウキン</t>
    </rPh>
    <phoneticPr fontId="25"/>
  </si>
  <si>
    <t>使用電力量 (kWh)</t>
    <rPh sb="0" eb="4">
      <t>シヨウデンリョク</t>
    </rPh>
    <rPh sb="4" eb="5">
      <t>リョウ</t>
    </rPh>
    <rPh sb="5" eb="6">
      <t>ヨウリョウ</t>
    </rPh>
    <phoneticPr fontId="25"/>
  </si>
  <si>
    <t>夏季使用量 (kWh)</t>
    <rPh sb="0" eb="2">
      <t>カキ</t>
    </rPh>
    <rPh sb="2" eb="5">
      <t>シヨウリョウ</t>
    </rPh>
    <phoneticPr fontId="7"/>
  </si>
  <si>
    <t>その他季使用量 (kWh)</t>
    <rPh sb="2" eb="4">
      <t>タキ</t>
    </rPh>
    <rPh sb="4" eb="7">
      <t>シヨウリョウ</t>
    </rPh>
    <phoneticPr fontId="7"/>
  </si>
  <si>
    <t>d＝e+f</t>
    <phoneticPr fontId="25"/>
  </si>
  <si>
    <t>e</t>
    <phoneticPr fontId="7"/>
  </si>
  <si>
    <t>f</t>
    <phoneticPr fontId="7"/>
  </si>
  <si>
    <t>令和４年</t>
    <rPh sb="0" eb="2">
      <t>レイワ</t>
    </rPh>
    <rPh sb="3" eb="4">
      <t>ネン</t>
    </rPh>
    <phoneticPr fontId="25"/>
  </si>
  <si>
    <t>3年</t>
    <rPh sb="1" eb="2">
      <t>ネン</t>
    </rPh>
    <phoneticPr fontId="7"/>
  </si>
  <si>
    <t>①×3</t>
    <phoneticPr fontId="7"/>
  </si>
  <si>
    <t>3年</t>
    <rPh sb="1" eb="2">
      <t>ネン</t>
    </rPh>
    <phoneticPr fontId="7"/>
  </si>
  <si>
    <t>②×3</t>
    <phoneticPr fontId="7"/>
  </si>
  <si>
    <t>令和５年</t>
    <rPh sb="0" eb="2">
      <t>レイワ</t>
    </rPh>
    <rPh sb="3" eb="4">
      <t>ネン</t>
    </rPh>
    <phoneticPr fontId="7"/>
  </si>
  <si>
    <t>Σ(g～i) 【整数止】</t>
    <rPh sb="8" eb="10">
      <t>セイスウ</t>
    </rPh>
    <rPh sb="10" eb="11">
      <t>ト</t>
    </rPh>
    <phoneticPr fontId="25"/>
  </si>
  <si>
    <t>使用電力料合計 (円)</t>
    <rPh sb="0" eb="2">
      <t>シヨウ</t>
    </rPh>
    <rPh sb="2" eb="4">
      <t>デンリョク</t>
    </rPh>
    <rPh sb="4" eb="5">
      <t>リョウ</t>
    </rPh>
    <rPh sb="5" eb="6">
      <t>ゴウ</t>
    </rPh>
    <rPh sb="6" eb="7">
      <t>ケイ</t>
    </rPh>
    <rPh sb="9" eb="10">
      <t>エン</t>
    </rPh>
    <phoneticPr fontId="25"/>
  </si>
  <si>
    <t>本庁舎</t>
  </si>
  <si>
    <t>仙台市太白区南大野田29-1</t>
  </si>
  <si>
    <t>設置済</t>
  </si>
  <si>
    <t>（電力需給契約書　明細）</t>
    <rPh sb="1" eb="3">
      <t>デンリョク</t>
    </rPh>
    <rPh sb="3" eb="5">
      <t>ジュキュウ</t>
    </rPh>
    <rPh sb="5" eb="8">
      <t>ケイヤクショ</t>
    </rPh>
    <rPh sb="9" eb="11">
      <t>メイサイ</t>
    </rPh>
    <phoneticPr fontId="7"/>
  </si>
  <si>
    <t>件 名 ：</t>
    <rPh sb="0" eb="1">
      <t>ケン</t>
    </rPh>
    <rPh sb="2" eb="3">
      <t>メイ</t>
    </rPh>
    <phoneticPr fontId="7"/>
  </si>
  <si>
    <t>施設番号</t>
    <rPh sb="0" eb="2">
      <t>シセツ</t>
    </rPh>
    <rPh sb="2" eb="4">
      <t>バンゴウ</t>
    </rPh>
    <phoneticPr fontId="7"/>
  </si>
  <si>
    <t>施設名称（所在地）／ 契約単価</t>
    <rPh sb="0" eb="2">
      <t>シセツ</t>
    </rPh>
    <rPh sb="2" eb="4">
      <t>メイショウ</t>
    </rPh>
    <rPh sb="5" eb="8">
      <t>ショザイチ</t>
    </rPh>
    <rPh sb="11" eb="13">
      <t>ケイヤク</t>
    </rPh>
    <rPh sb="13" eb="15">
      <t>タンカ</t>
    </rPh>
    <phoneticPr fontId="7"/>
  </si>
  <si>
    <t>基本料金単価（円／ｋＷ）※契約電力１ヶ月当たり</t>
    <rPh sb="0" eb="2">
      <t>キホン</t>
    </rPh>
    <rPh sb="2" eb="4">
      <t>リョウキン</t>
    </rPh>
    <rPh sb="4" eb="6">
      <t>タンカ</t>
    </rPh>
    <rPh sb="13" eb="15">
      <t>ケイヤク</t>
    </rPh>
    <rPh sb="15" eb="17">
      <t>デンリョク</t>
    </rPh>
    <rPh sb="19" eb="20">
      <t>ゲツ</t>
    </rPh>
    <rPh sb="20" eb="21">
      <t>ア</t>
    </rPh>
    <phoneticPr fontId="7"/>
  </si>
  <si>
    <t>円／ｋW</t>
    <rPh sb="0" eb="1">
      <t>エン</t>
    </rPh>
    <phoneticPr fontId="7"/>
  </si>
  <si>
    <t>(税込み)</t>
    <rPh sb="1" eb="3">
      <t>ゼイコ</t>
    </rPh>
    <phoneticPr fontId="7"/>
  </si>
  <si>
    <t>電力料金単価（円／ｋＷｈ）</t>
    <rPh sb="0" eb="2">
      <t>デンリョク</t>
    </rPh>
    <rPh sb="2" eb="4">
      <t>リョウキン</t>
    </rPh>
    <rPh sb="4" eb="6">
      <t>タンカ</t>
    </rPh>
    <phoneticPr fontId="7"/>
  </si>
  <si>
    <t>夏季</t>
    <rPh sb="0" eb="2">
      <t>カキ</t>
    </rPh>
    <phoneticPr fontId="7"/>
  </si>
  <si>
    <t>円／ｋＷｈ</t>
    <phoneticPr fontId="7"/>
  </si>
  <si>
    <t>その他季</t>
    <rPh sb="2" eb="4">
      <t>タキ</t>
    </rPh>
    <phoneticPr fontId="7"/>
  </si>
  <si>
    <t>≪留意事項≫（各施設共通）</t>
    <phoneticPr fontId="7"/>
  </si>
  <si>
    <t>・記載する料金単価は，消費税及び地方消費税相当額を含む金額とする。</t>
  </si>
  <si>
    <t>・夏季とは7月1日から9月30日までとし、その他季とは夏季以外の期間とする。</t>
  </si>
  <si>
    <t>・料金単価は，小数点以下第2位まで記入する。</t>
  </si>
  <si>
    <t>本庁舎 　( 仙台市太白区南大野田29-1 )</t>
  </si>
  <si>
    <t>仙台市水道局本庁舎電力需給</t>
    <rPh sb="0" eb="2">
      <t>センダイ</t>
    </rPh>
    <rPh sb="2" eb="3">
      <t>シ</t>
    </rPh>
    <rPh sb="3" eb="6">
      <t>スイドウキョク</t>
    </rPh>
    <rPh sb="6" eb="9">
      <t>ホンチョウシャ</t>
    </rPh>
    <rPh sb="9" eb="11">
      <t>デンリョク</t>
    </rPh>
    <rPh sb="11" eb="13">
      <t>ジュキュウ</t>
    </rPh>
    <phoneticPr fontId="7"/>
  </si>
  <si>
    <t>仙台市水道局本庁舎電力需給</t>
    <phoneticPr fontId="7"/>
  </si>
  <si>
    <t>h=e*右欄単価</t>
    <phoneticPr fontId="25"/>
  </si>
  <si>
    <t>i=f*右欄単価</t>
    <phoneticPr fontId="2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</si>
</sst>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5">
    <numFmt numFmtId="176" formatCode="[$-411]ggge&quot;年&quot;m&quot;月&quot;d&quot;日&quot;;@"/>
    <numFmt numFmtId="177" formatCode="#,##0&quot;kwh&quot;"/>
    <numFmt numFmtId="178" formatCode="&quot;（平均）&quot;#,##0&quot;kw&quot;"/>
    <numFmt numFmtId="179" formatCode="&quot;使用電力量×&quot;0%"/>
    <numFmt numFmtId="180" formatCode="#,##0.00&quot;円/kw&quot;"/>
    <numFmt numFmtId="181" formatCode="#,##0.00&quot;円/kwh&quot;"/>
    <numFmt numFmtId="182" formatCode="#,###&quot; 円&quot;"/>
    <numFmt numFmtId="183" formatCode="#,##0&quot; kWh&quot;"/>
    <numFmt numFmtId="184" formatCode="#,###&quot; 円/年&quot;"/>
    <numFmt numFmtId="185" formatCode="0.0_);[Red]\(0.0\)"/>
    <numFmt numFmtId="186" formatCode="&quot;(最大) &quot;#,##0&quot; kW&quot;"/>
    <numFmt numFmtId="187" formatCode="#&quot; kW&quot;"/>
    <numFmt numFmtId="188" formatCode="&quot;施設番号 第 &quot;##&quot; 号&quot;"/>
    <numFmt numFmtId="189" formatCode="#&quot; kVA&quot;"/>
    <numFmt numFmtId="190" formatCode="General&quot;kW&quot;"/>
  </numFmts>
  <fonts count="41"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color theme="1"/>
      <name val="ＭＳ Ｐゴシック"/>
      <family val="2"/>
      <charset val="128"/>
      <scheme val="minor"/>
    </font>
    <font>
      <b/>
      <sz val="18"/>
      <color theme="3"/>
      <name val="ＭＳ Ｐゴシック"/>
      <family val="2"/>
      <charset val="128"/>
      <scheme val="major"/>
    </font>
    <font>
      <b/>
      <sz val="15"/>
      <color theme="3"/>
      <name val="ＭＳ Ｐゴシック"/>
      <family val="2"/>
      <charset val="128"/>
      <scheme val="minor"/>
    </font>
    <font>
      <b/>
      <sz val="13"/>
      <color theme="3"/>
      <name val="ＭＳ Ｐゴシック"/>
      <family val="2"/>
      <charset val="128"/>
      <scheme val="minor"/>
    </font>
    <font>
      <b/>
      <sz val="11"/>
      <color theme="3"/>
      <name val="ＭＳ Ｐゴシック"/>
      <family val="2"/>
      <charset val="128"/>
      <scheme val="minor"/>
    </font>
    <font>
      <sz val="11"/>
      <color rgb="FF006100"/>
      <name val="ＭＳ Ｐゴシック"/>
      <family val="2"/>
      <charset val="128"/>
      <scheme val="minor"/>
    </font>
    <font>
      <sz val="11"/>
      <color rgb="FF9C0006"/>
      <name val="ＭＳ Ｐゴシック"/>
      <family val="2"/>
      <charset val="128"/>
      <scheme val="minor"/>
    </font>
    <font>
      <sz val="11"/>
      <color rgb="FF9C6500"/>
      <name val="ＭＳ Ｐゴシック"/>
      <family val="2"/>
      <charset val="128"/>
      <scheme val="minor"/>
    </font>
    <font>
      <sz val="11"/>
      <color rgb="FF3F3F76"/>
      <name val="ＭＳ Ｐゴシック"/>
      <family val="2"/>
      <charset val="128"/>
      <scheme val="minor"/>
    </font>
    <font>
      <b/>
      <sz val="11"/>
      <color rgb="FF3F3F3F"/>
      <name val="ＭＳ Ｐゴシック"/>
      <family val="2"/>
      <charset val="128"/>
      <scheme val="minor"/>
    </font>
    <font>
      <b/>
      <sz val="11"/>
      <color rgb="FFFA7D00"/>
      <name val="ＭＳ Ｐゴシック"/>
      <family val="2"/>
      <charset val="128"/>
      <scheme val="minor"/>
    </font>
    <font>
      <sz val="11"/>
      <color rgb="FFFA7D00"/>
      <name val="ＭＳ Ｐゴシック"/>
      <family val="2"/>
      <charset val="128"/>
      <scheme val="minor"/>
    </font>
    <font>
      <b/>
      <sz val="11"/>
      <color theme="0"/>
      <name val="ＭＳ Ｐゴシック"/>
      <family val="2"/>
      <charset val="128"/>
      <scheme val="minor"/>
    </font>
    <font>
      <sz val="11"/>
      <color rgb="FFFF0000"/>
      <name val="ＭＳ Ｐゴシック"/>
      <family val="2"/>
      <charset val="128"/>
      <scheme val="minor"/>
    </font>
    <font>
      <i/>
      <sz val="11"/>
      <color rgb="FF7F7F7F"/>
      <name val="ＭＳ Ｐゴシック"/>
      <family val="2"/>
      <charset val="128"/>
      <scheme val="minor"/>
    </font>
    <font>
      <b/>
      <sz val="11"/>
      <color theme="1"/>
      <name val="ＭＳ Ｐゴシック"/>
      <family val="2"/>
      <charset val="128"/>
      <scheme val="minor"/>
    </font>
    <font>
      <sz val="11"/>
      <color theme="0"/>
      <name val="ＭＳ Ｐゴシック"/>
      <family val="2"/>
      <charset val="128"/>
      <scheme val="minor"/>
    </font>
    <font>
      <sz val="6"/>
      <name val="ＭＳ Ｐゴシック"/>
      <family val="2"/>
      <charset val="128"/>
      <scheme val="minor"/>
    </font>
    <font>
      <sz val="12"/>
      <name val="ＭＳ Ｐゴシック"/>
      <family val="3"/>
      <charset val="128"/>
    </font>
    <font>
      <sz val="11"/>
      <color rgb="FFFF0000"/>
      <name val="ＭＳ Ｐゴシック"/>
      <family val="3"/>
      <charset val="128"/>
    </font>
    <font>
      <sz val="10"/>
      <name val="ＭＳ Ｐゴシック"/>
      <family val="3"/>
      <charset val="128"/>
    </font>
    <font>
      <sz val="9"/>
      <name val="ＭＳ Ｐゴシック"/>
      <family val="3"/>
      <charset val="128"/>
    </font>
    <font>
      <b/>
      <sz val="11"/>
      <name val="ＭＳ Ｐゴシック"/>
      <family val="3"/>
      <charset val="128"/>
    </font>
    <font>
      <b/>
      <sz val="12"/>
      <name val="ＭＳ Ｐゴシック"/>
      <family val="3"/>
      <charset val="128"/>
    </font>
    <font>
      <b/>
      <sz val="14"/>
      <name val="ＭＳ Ｐゴシック"/>
      <family val="3"/>
      <charset val="128"/>
    </font>
    <font>
      <b/>
      <sz val="18"/>
      <name val="ＭＳ Ｐゴシック"/>
      <family val="3"/>
      <charset val="128"/>
    </font>
    <font>
      <sz val="11"/>
      <name val="ＭＳ ゴシック"/>
      <family val="3"/>
      <charset val="128"/>
    </font>
    <font>
      <b/>
      <sz val="12"/>
      <name val="ＭＳ ゴシック"/>
      <family val="3"/>
      <charset val="128"/>
    </font>
    <font>
      <u/>
      <sz val="11"/>
      <color theme="10"/>
      <name val="ＭＳ Ｐゴシック"/>
      <family val="3"/>
      <charset val="128"/>
    </font>
    <font>
      <b/>
      <sz val="14"/>
      <name val="ＭＳ ゴシック"/>
      <family val="3"/>
      <charset val="128"/>
    </font>
    <font>
      <sz val="11"/>
      <color theme="0"/>
      <name val="ＭＳ Ｐゴシック"/>
      <family val="3"/>
      <charset val="128"/>
    </font>
    <font>
      <sz val="9"/>
      <color theme="0"/>
      <name val="ＭＳ Ｐゴシック"/>
      <family val="3"/>
      <charset val="128"/>
    </font>
    <font>
      <sz val="12"/>
      <name val="メイリオ"/>
      <family val="3"/>
      <charset val="128"/>
    </font>
  </fonts>
  <fills count="40">
    <fill>
      <patternFill patternType="none"/>
    </fill>
    <fill>
      <patternFill patternType="gray125"/>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8"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A5A5A5"/>
      </patternFill>
    </fill>
    <fill>
      <patternFill patternType="solid">
        <fgColor rgb="FFFFEB9C"/>
      </patternFill>
    </fill>
    <fill>
      <patternFill patternType="solid">
        <fgColor rgb="FFFFFFCC"/>
      </patternFill>
    </fill>
    <fill>
      <patternFill patternType="solid">
        <fgColor rgb="FFFFC7CE"/>
      </patternFill>
    </fill>
    <fill>
      <patternFill patternType="solid">
        <fgColor rgb="FFF2F2F2"/>
      </patternFill>
    </fill>
    <fill>
      <patternFill patternType="solid">
        <fgColor rgb="FFFFCC99"/>
      </patternFill>
    </fill>
    <fill>
      <patternFill patternType="solid">
        <fgColor rgb="FFC6EFCE"/>
      </patternFill>
    </fill>
    <fill>
      <patternFill patternType="solid">
        <fgColor theme="0"/>
        <bgColor indexed="64"/>
      </patternFill>
    </fill>
    <fill>
      <patternFill patternType="solid">
        <fgColor theme="8" tint="0.79998168889431442"/>
        <bgColor indexed="64"/>
      </patternFill>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tint="0.79998168889431442"/>
        <bgColor indexed="65"/>
      </patternFill>
    </fill>
    <fill>
      <patternFill patternType="solid">
        <fgColor theme="7" tint="0.39997558519241921"/>
        <bgColor indexed="65"/>
      </patternFill>
    </fill>
    <fill>
      <patternFill patternType="solid">
        <fgColor theme="9" tint="0.39997558519241921"/>
        <bgColor indexed="65"/>
      </patternFill>
    </fill>
    <fill>
      <patternFill patternType="solid">
        <fgColor theme="2"/>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rgb="FFFFFF66"/>
        <bgColor indexed="64"/>
      </patternFill>
    </fill>
    <fill>
      <patternFill patternType="solid">
        <fgColor rgb="FFFFFF00"/>
        <bgColor indexed="64"/>
      </patternFill>
    </fill>
  </fills>
  <borders count="61">
    <border>
      <left/>
      <right/>
      <top/>
      <bottom/>
      <diagonal/>
    </border>
    <border>
      <left style="thin">
        <color indexed="64"/>
      </left>
      <right style="thin">
        <color indexed="64"/>
      </right>
      <top style="hair">
        <color indexed="64"/>
      </top>
      <bottom style="hair">
        <color indexed="64"/>
      </bottom>
      <diagonal/>
    </border>
    <border>
      <left/>
      <right style="thin">
        <color indexed="64"/>
      </right>
      <top style="hair">
        <color indexed="64"/>
      </top>
      <bottom style="hair">
        <color indexed="6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
      <left/>
      <right style="thin">
        <color auto="1"/>
      </right>
      <top/>
      <bottom style="medium">
        <color auto="1"/>
      </bottom>
      <diagonal/>
    </border>
    <border>
      <left style="thin">
        <color auto="1"/>
      </left>
      <right style="thin">
        <color auto="1"/>
      </right>
      <top/>
      <bottom style="medium">
        <color auto="1"/>
      </bottom>
      <diagonal/>
    </border>
    <border>
      <left style="medium">
        <color auto="1"/>
      </left>
      <right style="medium">
        <color auto="1"/>
      </right>
      <top style="medium">
        <color auto="1"/>
      </top>
      <bottom style="hair">
        <color auto="1"/>
      </bottom>
      <diagonal/>
    </border>
    <border>
      <left/>
      <right style="thin">
        <color auto="1"/>
      </right>
      <top style="medium">
        <color auto="1"/>
      </top>
      <bottom style="hair">
        <color auto="1"/>
      </bottom>
      <diagonal/>
    </border>
    <border>
      <left style="thin">
        <color auto="1"/>
      </left>
      <right style="thin">
        <color auto="1"/>
      </right>
      <top style="medium">
        <color auto="1"/>
      </top>
      <bottom style="hair">
        <color auto="1"/>
      </bottom>
      <diagonal/>
    </border>
    <border>
      <left style="medium">
        <color auto="1"/>
      </left>
      <right style="medium">
        <color auto="1"/>
      </right>
      <top style="hair">
        <color auto="1"/>
      </top>
      <bottom/>
      <diagonal/>
    </border>
    <border>
      <left/>
      <right style="thin">
        <color auto="1"/>
      </right>
      <top style="hair">
        <color auto="1"/>
      </top>
      <bottom/>
      <diagonal/>
    </border>
    <border>
      <left style="thin">
        <color auto="1"/>
      </left>
      <right style="thin">
        <color auto="1"/>
      </right>
      <top style="hair">
        <color auto="1"/>
      </top>
      <bottom/>
      <diagonal/>
    </border>
    <border>
      <left/>
      <right style="thin">
        <color auto="1"/>
      </right>
      <top style="hair">
        <color auto="1"/>
      </top>
      <bottom style="medium">
        <color auto="1"/>
      </bottom>
      <diagonal/>
    </border>
    <border>
      <left style="medium">
        <color auto="1"/>
      </left>
      <right style="medium">
        <color auto="1"/>
      </right>
      <top style="hair">
        <color auto="1"/>
      </top>
      <bottom style="hair">
        <color auto="1"/>
      </bottom>
      <diagonal/>
    </border>
    <border>
      <left style="medium">
        <color auto="1"/>
      </left>
      <right style="medium">
        <color auto="1"/>
      </right>
      <top/>
      <bottom/>
      <diagonal/>
    </border>
    <border diagonalDown="1">
      <left style="medium">
        <color auto="1"/>
      </left>
      <right/>
      <top style="medium">
        <color auto="1"/>
      </top>
      <bottom/>
      <diagonal style="hair">
        <color auto="1"/>
      </diagonal>
    </border>
    <border diagonalDown="1">
      <left/>
      <right style="medium">
        <color auto="1"/>
      </right>
      <top style="medium">
        <color auto="1"/>
      </top>
      <bottom/>
      <diagonal style="hair">
        <color auto="1"/>
      </diagonal>
    </border>
    <border diagonalDown="1">
      <left style="medium">
        <color auto="1"/>
      </left>
      <right/>
      <top/>
      <bottom style="medium">
        <color auto="1"/>
      </bottom>
      <diagonal style="hair">
        <color auto="1"/>
      </diagonal>
    </border>
    <border diagonalDown="1">
      <left/>
      <right style="medium">
        <color auto="1"/>
      </right>
      <top/>
      <bottom style="medium">
        <color auto="1"/>
      </bottom>
      <diagonal style="hair">
        <color auto="1"/>
      </diagonal>
    </border>
    <border>
      <left/>
      <right/>
      <top style="medium">
        <color auto="1"/>
      </top>
      <bottom style="thin">
        <color indexed="64"/>
      </bottom>
      <diagonal/>
    </border>
    <border>
      <left style="medium">
        <color auto="1"/>
      </left>
      <right style="thin">
        <color auto="1"/>
      </right>
      <top style="medium">
        <color auto="1"/>
      </top>
      <bottom style="hair">
        <color auto="1"/>
      </bottom>
      <diagonal/>
    </border>
    <border>
      <left style="thin">
        <color auto="1"/>
      </left>
      <right style="medium">
        <color auto="1"/>
      </right>
      <top style="medium">
        <color auto="1"/>
      </top>
      <bottom style="hair">
        <color auto="1"/>
      </bottom>
      <diagonal/>
    </border>
    <border>
      <left style="medium">
        <color auto="1"/>
      </left>
      <right style="thin">
        <color auto="1"/>
      </right>
      <top style="hair">
        <color auto="1"/>
      </top>
      <bottom style="hair">
        <color auto="1"/>
      </bottom>
      <diagonal/>
    </border>
    <border>
      <left style="thin">
        <color auto="1"/>
      </left>
      <right style="medium">
        <color auto="1"/>
      </right>
      <top style="hair">
        <color auto="1"/>
      </top>
      <bottom style="hair">
        <color auto="1"/>
      </bottom>
      <diagonal/>
    </border>
    <border>
      <left/>
      <right/>
      <top style="medium">
        <color indexed="64"/>
      </top>
      <bottom/>
      <diagonal/>
    </border>
    <border>
      <left/>
      <right style="medium">
        <color indexed="64"/>
      </right>
      <top style="medium">
        <color indexed="64"/>
      </top>
      <bottom/>
      <diagonal/>
    </border>
    <border>
      <left/>
      <right style="medium">
        <color indexed="64"/>
      </right>
      <top/>
      <bottom style="medium">
        <color indexed="64"/>
      </bottom>
      <diagonal/>
    </border>
    <border>
      <left style="medium">
        <color auto="1"/>
      </left>
      <right style="medium">
        <color auto="1"/>
      </right>
      <top/>
      <bottom style="hair">
        <color auto="1"/>
      </bottom>
      <diagonal/>
    </border>
    <border>
      <left style="medium">
        <color auto="1"/>
      </left>
      <right style="thin">
        <color auto="1"/>
      </right>
      <top/>
      <bottom style="medium">
        <color auto="1"/>
      </bottom>
      <diagonal/>
    </border>
    <border>
      <left style="thin">
        <color auto="1"/>
      </left>
      <right style="medium">
        <color auto="1"/>
      </right>
      <top/>
      <bottom style="medium">
        <color auto="1"/>
      </bottom>
      <diagonal/>
    </border>
    <border>
      <left/>
      <right style="medium">
        <color auto="1"/>
      </right>
      <top style="hair">
        <color auto="1"/>
      </top>
      <bottom style="hair">
        <color auto="1"/>
      </bottom>
      <diagonal/>
    </border>
    <border>
      <left/>
      <right style="thin">
        <color indexed="64"/>
      </right>
      <top/>
      <bottom style="hair">
        <color indexed="64"/>
      </bottom>
      <diagonal/>
    </border>
    <border>
      <left style="thin">
        <color indexed="64"/>
      </left>
      <right style="thin">
        <color indexed="64"/>
      </right>
      <top/>
      <bottom style="hair">
        <color indexed="64"/>
      </bottom>
      <diagonal/>
    </border>
    <border>
      <left style="thin">
        <color auto="1"/>
      </left>
      <right style="medium">
        <color auto="1"/>
      </right>
      <top/>
      <bottom style="hair">
        <color auto="1"/>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auto="1"/>
      </left>
      <right style="thin">
        <color auto="1"/>
      </right>
      <top/>
      <bottom style="hair">
        <color auto="1"/>
      </bottom>
      <diagonal/>
    </border>
    <border>
      <left/>
      <right/>
      <top/>
      <bottom style="thin">
        <color indexed="64"/>
      </bottom>
      <diagonal/>
    </border>
    <border>
      <left style="thin">
        <color indexed="64"/>
      </left>
      <right/>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medium">
        <color indexed="64"/>
      </top>
      <bottom style="thin">
        <color indexed="64"/>
      </bottom>
      <diagonal/>
    </border>
  </borders>
  <cellStyleXfs count="91">
    <xf numFmtId="0" fontId="0" fillId="0" borderId="0"/>
    <xf numFmtId="9" fontId="6" fillId="0" borderId="0" applyFont="0" applyFill="0" applyBorder="0" applyAlignment="0" applyProtection="0"/>
    <xf numFmtId="38" fontId="6" fillId="0" borderId="0" applyFont="0" applyFill="0" applyBorder="0" applyAlignment="0" applyProtection="0"/>
    <xf numFmtId="0" fontId="8" fillId="0" borderId="0">
      <alignment vertical="center"/>
    </xf>
    <xf numFmtId="0" fontId="9" fillId="0" borderId="0" applyNumberFormat="0" applyFill="0" applyBorder="0" applyAlignment="0" applyProtection="0">
      <alignment vertical="center"/>
    </xf>
    <xf numFmtId="0" fontId="10" fillId="0" borderId="7" applyNumberFormat="0" applyFill="0" applyAlignment="0" applyProtection="0">
      <alignment vertical="center"/>
    </xf>
    <xf numFmtId="0" fontId="11" fillId="0" borderId="8" applyNumberFormat="0" applyFill="0" applyAlignment="0" applyProtection="0">
      <alignment vertical="center"/>
    </xf>
    <xf numFmtId="0" fontId="12" fillId="0" borderId="9" applyNumberFormat="0" applyFill="0" applyAlignment="0" applyProtection="0">
      <alignment vertical="center"/>
    </xf>
    <xf numFmtId="0" fontId="12" fillId="0" borderId="0" applyNumberFormat="0" applyFill="0" applyBorder="0" applyAlignment="0" applyProtection="0">
      <alignment vertical="center"/>
    </xf>
    <xf numFmtId="0" fontId="13" fillId="24" borderId="0" applyNumberFormat="0" applyBorder="0" applyAlignment="0" applyProtection="0">
      <alignment vertical="center"/>
    </xf>
    <xf numFmtId="0" fontId="14" fillId="21" borderId="0" applyNumberFormat="0" applyBorder="0" applyAlignment="0" applyProtection="0">
      <alignment vertical="center"/>
    </xf>
    <xf numFmtId="0" fontId="15" fillId="19" borderId="0" applyNumberFormat="0" applyBorder="0" applyAlignment="0" applyProtection="0">
      <alignment vertical="center"/>
    </xf>
    <xf numFmtId="0" fontId="16" fillId="23" borderId="6" applyNumberFormat="0" applyAlignment="0" applyProtection="0">
      <alignment vertical="center"/>
    </xf>
    <xf numFmtId="0" fontId="17" fillId="22" borderId="11" applyNumberFormat="0" applyAlignment="0" applyProtection="0">
      <alignment vertical="center"/>
    </xf>
    <xf numFmtId="0" fontId="18" fillId="22" borderId="6" applyNumberFormat="0" applyAlignment="0" applyProtection="0">
      <alignment vertical="center"/>
    </xf>
    <xf numFmtId="0" fontId="19" fillId="0" borderId="5" applyNumberFormat="0" applyFill="0" applyAlignment="0" applyProtection="0">
      <alignment vertical="center"/>
    </xf>
    <xf numFmtId="0" fontId="20" fillId="18" borderId="3" applyNumberFormat="0" applyAlignment="0" applyProtection="0">
      <alignment vertical="center"/>
    </xf>
    <xf numFmtId="0" fontId="21" fillId="0" borderId="0" applyNumberFormat="0" applyFill="0" applyBorder="0" applyAlignment="0" applyProtection="0">
      <alignment vertical="center"/>
    </xf>
    <xf numFmtId="0" fontId="8" fillId="20" borderId="4" applyNumberFormat="0" applyFont="0" applyAlignment="0" applyProtection="0">
      <alignment vertical="center"/>
    </xf>
    <xf numFmtId="0" fontId="22" fillId="0" borderId="0" applyNumberFormat="0" applyFill="0" applyBorder="0" applyAlignment="0" applyProtection="0">
      <alignment vertical="center"/>
    </xf>
    <xf numFmtId="0" fontId="23" fillId="0" borderId="10" applyNumberFormat="0" applyFill="0" applyAlignment="0" applyProtection="0">
      <alignment vertical="center"/>
    </xf>
    <xf numFmtId="0" fontId="24" fillId="12" borderId="0" applyNumberFormat="0" applyBorder="0" applyAlignment="0" applyProtection="0">
      <alignment vertical="center"/>
    </xf>
    <xf numFmtId="0" fontId="8" fillId="27" borderId="0" applyNumberFormat="0" applyBorder="0" applyAlignment="0" applyProtection="0">
      <alignment vertical="center"/>
    </xf>
    <xf numFmtId="0" fontId="8" fillId="4" borderId="0" applyNumberFormat="0" applyBorder="0" applyAlignment="0" applyProtection="0">
      <alignment vertical="center"/>
    </xf>
    <xf numFmtId="0" fontId="24" fillId="9" borderId="0" applyNumberFormat="0" applyBorder="0" applyAlignment="0" applyProtection="0">
      <alignment vertical="center"/>
    </xf>
    <xf numFmtId="0" fontId="24" fillId="13" borderId="0" applyNumberFormat="0" applyBorder="0" applyAlignment="0" applyProtection="0">
      <alignment vertical="center"/>
    </xf>
    <xf numFmtId="0" fontId="8" fillId="28" borderId="0" applyNumberFormat="0" applyBorder="0" applyAlignment="0" applyProtection="0">
      <alignment vertical="center"/>
    </xf>
    <xf numFmtId="0" fontId="8" fillId="5" borderId="0" applyNumberFormat="0" applyBorder="0" applyAlignment="0" applyProtection="0">
      <alignment vertical="center"/>
    </xf>
    <xf numFmtId="0" fontId="24" fillId="10" borderId="0" applyNumberFormat="0" applyBorder="0" applyAlignment="0" applyProtection="0">
      <alignment vertical="center"/>
    </xf>
    <xf numFmtId="0" fontId="24" fillId="14" borderId="0" applyNumberFormat="0" applyBorder="0" applyAlignment="0" applyProtection="0">
      <alignment vertical="center"/>
    </xf>
    <xf numFmtId="0" fontId="8" fillId="29" borderId="0" applyNumberFormat="0" applyBorder="0" applyAlignment="0" applyProtection="0">
      <alignment vertical="center"/>
    </xf>
    <xf numFmtId="0" fontId="8" fillId="30" borderId="0" applyNumberFormat="0" applyBorder="0" applyAlignment="0" applyProtection="0">
      <alignment vertical="center"/>
    </xf>
    <xf numFmtId="0" fontId="24" fillId="31" borderId="0" applyNumberFormat="0" applyBorder="0" applyAlignment="0" applyProtection="0">
      <alignment vertical="center"/>
    </xf>
    <xf numFmtId="0" fontId="24" fillId="15" borderId="0" applyNumberFormat="0" applyBorder="0" applyAlignment="0" applyProtection="0">
      <alignment vertical="center"/>
    </xf>
    <xf numFmtId="0" fontId="8" fillId="32" borderId="0" applyNumberFormat="0" applyBorder="0" applyAlignment="0" applyProtection="0">
      <alignment vertical="center"/>
    </xf>
    <xf numFmtId="0" fontId="8" fillId="6" borderId="0" applyNumberFormat="0" applyBorder="0" applyAlignment="0" applyProtection="0">
      <alignment vertical="center"/>
    </xf>
    <xf numFmtId="0" fontId="24" fillId="33" borderId="0" applyNumberFormat="0" applyBorder="0" applyAlignment="0" applyProtection="0">
      <alignment vertical="center"/>
    </xf>
    <xf numFmtId="0" fontId="24" fillId="16" borderId="0" applyNumberFormat="0" applyBorder="0" applyAlignment="0" applyProtection="0">
      <alignment vertical="center"/>
    </xf>
    <xf numFmtId="0" fontId="8" fillId="2" borderId="0" applyNumberFormat="0" applyBorder="0" applyAlignment="0" applyProtection="0">
      <alignment vertical="center"/>
    </xf>
    <xf numFmtId="0" fontId="8" fillId="7" borderId="0" applyNumberFormat="0" applyBorder="0" applyAlignment="0" applyProtection="0">
      <alignment vertical="center"/>
    </xf>
    <xf numFmtId="0" fontId="24" fillId="11" borderId="0" applyNumberFormat="0" applyBorder="0" applyAlignment="0" applyProtection="0">
      <alignment vertical="center"/>
    </xf>
    <xf numFmtId="0" fontId="24" fillId="17" borderId="0" applyNumberFormat="0" applyBorder="0" applyAlignment="0" applyProtection="0">
      <alignment vertical="center"/>
    </xf>
    <xf numFmtId="0" fontId="8" fillId="3" borderId="0" applyNumberFormat="0" applyBorder="0" applyAlignment="0" applyProtection="0">
      <alignment vertical="center"/>
    </xf>
    <xf numFmtId="0" fontId="8" fillId="8" borderId="0" applyNumberFormat="0" applyBorder="0" applyAlignment="0" applyProtection="0">
      <alignment vertical="center"/>
    </xf>
    <xf numFmtId="0" fontId="24" fillId="34" borderId="0" applyNumberFormat="0" applyBorder="0" applyAlignment="0" applyProtection="0">
      <alignment vertical="center"/>
    </xf>
    <xf numFmtId="0" fontId="9" fillId="0" borderId="0" applyNumberFormat="0" applyFill="0" applyBorder="0" applyAlignment="0" applyProtection="0">
      <alignment vertical="center"/>
    </xf>
    <xf numFmtId="0" fontId="10" fillId="0" borderId="7" applyNumberFormat="0" applyFill="0" applyAlignment="0" applyProtection="0">
      <alignment vertical="center"/>
    </xf>
    <xf numFmtId="0" fontId="11" fillId="0" borderId="8" applyNumberFormat="0" applyFill="0" applyAlignment="0" applyProtection="0">
      <alignment vertical="center"/>
    </xf>
    <xf numFmtId="0" fontId="12" fillId="0" borderId="9" applyNumberFormat="0" applyFill="0" applyAlignment="0" applyProtection="0">
      <alignment vertical="center"/>
    </xf>
    <xf numFmtId="0" fontId="12" fillId="0" borderId="0" applyNumberFormat="0" applyFill="0" applyBorder="0" applyAlignment="0" applyProtection="0">
      <alignment vertical="center"/>
    </xf>
    <xf numFmtId="0" fontId="13" fillId="24" borderId="0" applyNumberFormat="0" applyBorder="0" applyAlignment="0" applyProtection="0">
      <alignment vertical="center"/>
    </xf>
    <xf numFmtId="0" fontId="14" fillId="21" borderId="0" applyNumberFormat="0" applyBorder="0" applyAlignment="0" applyProtection="0">
      <alignment vertical="center"/>
    </xf>
    <xf numFmtId="0" fontId="15" fillId="19" borderId="0" applyNumberFormat="0" applyBorder="0" applyAlignment="0" applyProtection="0">
      <alignment vertical="center"/>
    </xf>
    <xf numFmtId="0" fontId="16" fillId="23" borderId="6" applyNumberFormat="0" applyAlignment="0" applyProtection="0">
      <alignment vertical="center"/>
    </xf>
    <xf numFmtId="0" fontId="17" fillId="22" borderId="11" applyNumberFormat="0" applyAlignment="0" applyProtection="0">
      <alignment vertical="center"/>
    </xf>
    <xf numFmtId="0" fontId="18" fillId="22" borderId="6" applyNumberFormat="0" applyAlignment="0" applyProtection="0">
      <alignment vertical="center"/>
    </xf>
    <xf numFmtId="0" fontId="19" fillId="0" borderId="5" applyNumberFormat="0" applyFill="0" applyAlignment="0" applyProtection="0">
      <alignment vertical="center"/>
    </xf>
    <xf numFmtId="0" fontId="20" fillId="18" borderId="3" applyNumberFormat="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10" applyNumberFormat="0" applyFill="0" applyAlignment="0" applyProtection="0">
      <alignment vertical="center"/>
    </xf>
    <xf numFmtId="0" fontId="24" fillId="12" borderId="0" applyNumberFormat="0" applyBorder="0" applyAlignment="0" applyProtection="0">
      <alignment vertical="center"/>
    </xf>
    <xf numFmtId="0" fontId="5" fillId="27" borderId="0" applyNumberFormat="0" applyBorder="0" applyAlignment="0" applyProtection="0">
      <alignment vertical="center"/>
    </xf>
    <xf numFmtId="0" fontId="5" fillId="4" borderId="0" applyNumberFormat="0" applyBorder="0" applyAlignment="0" applyProtection="0">
      <alignment vertical="center"/>
    </xf>
    <xf numFmtId="0" fontId="24" fillId="9" borderId="0" applyNumberFormat="0" applyBorder="0" applyAlignment="0" applyProtection="0">
      <alignment vertical="center"/>
    </xf>
    <xf numFmtId="0" fontId="24" fillId="13" borderId="0" applyNumberFormat="0" applyBorder="0" applyAlignment="0" applyProtection="0">
      <alignment vertical="center"/>
    </xf>
    <xf numFmtId="0" fontId="5" fillId="28" borderId="0" applyNumberFormat="0" applyBorder="0" applyAlignment="0" applyProtection="0">
      <alignment vertical="center"/>
    </xf>
    <xf numFmtId="0" fontId="5" fillId="5" borderId="0" applyNumberFormat="0" applyBorder="0" applyAlignment="0" applyProtection="0">
      <alignment vertical="center"/>
    </xf>
    <xf numFmtId="0" fontId="24" fillId="10" borderId="0" applyNumberFormat="0" applyBorder="0" applyAlignment="0" applyProtection="0">
      <alignment vertical="center"/>
    </xf>
    <xf numFmtId="0" fontId="24" fillId="14" borderId="0" applyNumberFormat="0" applyBorder="0" applyAlignment="0" applyProtection="0">
      <alignment vertical="center"/>
    </xf>
    <xf numFmtId="0" fontId="5" fillId="29" borderId="0" applyNumberFormat="0" applyBorder="0" applyAlignment="0" applyProtection="0">
      <alignment vertical="center"/>
    </xf>
    <xf numFmtId="0" fontId="5" fillId="30" borderId="0" applyNumberFormat="0" applyBorder="0" applyAlignment="0" applyProtection="0">
      <alignment vertical="center"/>
    </xf>
    <xf numFmtId="0" fontId="24" fillId="31" borderId="0" applyNumberFormat="0" applyBorder="0" applyAlignment="0" applyProtection="0">
      <alignment vertical="center"/>
    </xf>
    <xf numFmtId="0" fontId="24" fillId="15" borderId="0" applyNumberFormat="0" applyBorder="0" applyAlignment="0" applyProtection="0">
      <alignment vertical="center"/>
    </xf>
    <xf numFmtId="0" fontId="5" fillId="32" borderId="0" applyNumberFormat="0" applyBorder="0" applyAlignment="0" applyProtection="0">
      <alignment vertical="center"/>
    </xf>
    <xf numFmtId="0" fontId="5" fillId="6" borderId="0" applyNumberFormat="0" applyBorder="0" applyAlignment="0" applyProtection="0">
      <alignment vertical="center"/>
    </xf>
    <xf numFmtId="0" fontId="24" fillId="33" borderId="0" applyNumberFormat="0" applyBorder="0" applyAlignment="0" applyProtection="0">
      <alignment vertical="center"/>
    </xf>
    <xf numFmtId="0" fontId="24" fillId="16" borderId="0" applyNumberFormat="0" applyBorder="0" applyAlignment="0" applyProtection="0">
      <alignment vertical="center"/>
    </xf>
    <xf numFmtId="0" fontId="5" fillId="2" borderId="0" applyNumberFormat="0" applyBorder="0" applyAlignment="0" applyProtection="0">
      <alignment vertical="center"/>
    </xf>
    <xf numFmtId="0" fontId="5" fillId="7" borderId="0" applyNumberFormat="0" applyBorder="0" applyAlignment="0" applyProtection="0">
      <alignment vertical="center"/>
    </xf>
    <xf numFmtId="0" fontId="24" fillId="11" borderId="0" applyNumberFormat="0" applyBorder="0" applyAlignment="0" applyProtection="0">
      <alignment vertical="center"/>
    </xf>
    <xf numFmtId="0" fontId="24" fillId="17" borderId="0" applyNumberFormat="0" applyBorder="0" applyAlignment="0" applyProtection="0">
      <alignment vertical="center"/>
    </xf>
    <xf numFmtId="0" fontId="5" fillId="3" borderId="0" applyNumberFormat="0" applyBorder="0" applyAlignment="0" applyProtection="0">
      <alignment vertical="center"/>
    </xf>
    <xf numFmtId="0" fontId="5" fillId="8" borderId="0" applyNumberFormat="0" applyBorder="0" applyAlignment="0" applyProtection="0">
      <alignment vertical="center"/>
    </xf>
    <xf numFmtId="0" fontId="24" fillId="34" borderId="0" applyNumberFormat="0" applyBorder="0" applyAlignment="0" applyProtection="0">
      <alignment vertical="center"/>
    </xf>
    <xf numFmtId="0" fontId="5" fillId="0" borderId="0">
      <alignment vertical="center"/>
    </xf>
    <xf numFmtId="0" fontId="5" fillId="20" borderId="4" applyNumberFormat="0" applyFont="0" applyAlignment="0" applyProtection="0">
      <alignment vertical="center"/>
    </xf>
    <xf numFmtId="0" fontId="4" fillId="0" borderId="0">
      <alignment vertical="center"/>
    </xf>
    <xf numFmtId="0" fontId="3" fillId="0" borderId="0">
      <alignment vertical="center"/>
    </xf>
    <xf numFmtId="0" fontId="36" fillId="0" borderId="0" applyNumberFormat="0" applyFill="0" applyBorder="0" applyAlignment="0" applyProtection="0"/>
    <xf numFmtId="0" fontId="1" fillId="0" borderId="0">
      <alignment vertical="center"/>
    </xf>
  </cellStyleXfs>
  <cellXfs count="192">
    <xf numFmtId="0" fontId="0" fillId="0" borderId="0" xfId="0"/>
    <xf numFmtId="0" fontId="6" fillId="0" borderId="0" xfId="0" applyFont="1" applyAlignment="1">
      <alignment vertical="center"/>
    </xf>
    <xf numFmtId="38" fontId="6" fillId="25" borderId="24" xfId="2" applyNumberFormat="1" applyFont="1" applyFill="1" applyBorder="1" applyAlignment="1" applyProtection="1">
      <alignment vertical="center" shrinkToFit="1"/>
    </xf>
    <xf numFmtId="38" fontId="6" fillId="25" borderId="25" xfId="2" applyNumberFormat="1" applyFont="1" applyFill="1" applyBorder="1" applyAlignment="1" applyProtection="1">
      <alignment vertical="center" shrinkToFit="1"/>
    </xf>
    <xf numFmtId="38" fontId="6" fillId="25" borderId="27" xfId="2" applyNumberFormat="1" applyFont="1" applyFill="1" applyBorder="1" applyAlignment="1" applyProtection="1">
      <alignment vertical="center" shrinkToFit="1"/>
    </xf>
    <xf numFmtId="38" fontId="6" fillId="25" borderId="28" xfId="2" applyNumberFormat="1" applyFont="1" applyFill="1" applyBorder="1" applyAlignment="1" applyProtection="1">
      <alignment vertical="center" shrinkToFit="1"/>
    </xf>
    <xf numFmtId="38" fontId="6" fillId="25" borderId="29" xfId="2" applyNumberFormat="1" applyFont="1" applyFill="1" applyBorder="1" applyAlignment="1" applyProtection="1">
      <alignment vertical="center" shrinkToFit="1"/>
    </xf>
    <xf numFmtId="38" fontId="6" fillId="25" borderId="1" xfId="2" applyFont="1" applyFill="1" applyBorder="1" applyAlignment="1" applyProtection="1">
      <alignment vertical="center" shrinkToFit="1"/>
    </xf>
    <xf numFmtId="38" fontId="6" fillId="25" borderId="29" xfId="2" applyFont="1" applyFill="1" applyBorder="1" applyAlignment="1" applyProtection="1">
      <alignment vertical="center" shrinkToFit="1"/>
    </xf>
    <xf numFmtId="38" fontId="6" fillId="0" borderId="0" xfId="0" applyNumberFormat="1" applyFont="1" applyAlignment="1">
      <alignment vertical="center"/>
    </xf>
    <xf numFmtId="0" fontId="6" fillId="0" borderId="0" xfId="0" applyFont="1" applyFill="1" applyAlignment="1">
      <alignment vertical="center"/>
    </xf>
    <xf numFmtId="0" fontId="6" fillId="0" borderId="0" xfId="0" applyFont="1" applyFill="1" applyAlignment="1" applyProtection="1">
      <alignment vertical="center"/>
    </xf>
    <xf numFmtId="0" fontId="0" fillId="0" borderId="0" xfId="0" applyFont="1" applyFill="1" applyAlignment="1" applyProtection="1">
      <alignment vertical="center"/>
    </xf>
    <xf numFmtId="0" fontId="6" fillId="0" borderId="0" xfId="0" applyFont="1" applyFill="1" applyBorder="1" applyAlignment="1" applyProtection="1">
      <alignment horizontal="center" vertical="center" shrinkToFit="1"/>
    </xf>
    <xf numFmtId="0" fontId="0" fillId="35" borderId="23" xfId="0" applyFont="1" applyFill="1" applyBorder="1" applyAlignment="1" applyProtection="1">
      <alignment horizontal="center" vertical="center" shrinkToFit="1"/>
    </xf>
    <xf numFmtId="0" fontId="0" fillId="35" borderId="26" xfId="0" applyFont="1" applyFill="1" applyBorder="1" applyAlignment="1" applyProtection="1">
      <alignment horizontal="center" vertical="center" shrinkToFit="1"/>
    </xf>
    <xf numFmtId="0" fontId="0" fillId="26" borderId="21" xfId="0" applyFont="1" applyFill="1" applyBorder="1" applyAlignment="1" applyProtection="1">
      <alignment horizontal="center" vertical="center" shrinkToFit="1"/>
    </xf>
    <xf numFmtId="0" fontId="0" fillId="0" borderId="21" xfId="0" applyFont="1" applyFill="1" applyBorder="1" applyAlignment="1" applyProtection="1">
      <alignment horizontal="center" vertical="center" shrinkToFit="1"/>
    </xf>
    <xf numFmtId="177" fontId="6" fillId="25" borderId="23" xfId="2" applyNumberFormat="1" applyFont="1" applyFill="1" applyBorder="1" applyAlignment="1" applyProtection="1">
      <alignment horizontal="center" vertical="center" shrinkToFit="1"/>
    </xf>
    <xf numFmtId="0" fontId="0" fillId="0" borderId="22" xfId="0" applyFont="1" applyFill="1" applyBorder="1" applyAlignment="1" applyProtection="1">
      <alignment horizontal="center" vertical="center" shrinkToFit="1"/>
    </xf>
    <xf numFmtId="0" fontId="0" fillId="35" borderId="30" xfId="0" applyFont="1" applyFill="1" applyBorder="1" applyAlignment="1" applyProtection="1">
      <alignment horizontal="left" vertical="center" shrinkToFit="1"/>
    </xf>
    <xf numFmtId="38" fontId="6" fillId="25" borderId="39" xfId="2" applyFont="1" applyFill="1" applyBorder="1" applyAlignment="1" applyProtection="1">
      <alignment vertical="center" shrinkToFit="1"/>
    </xf>
    <xf numFmtId="38" fontId="6" fillId="25" borderId="40" xfId="2" applyFont="1" applyFill="1" applyBorder="1" applyAlignment="1" applyProtection="1">
      <alignment vertical="center" shrinkToFit="1"/>
    </xf>
    <xf numFmtId="38" fontId="6" fillId="0" borderId="0" xfId="0" applyNumberFormat="1" applyFont="1" applyFill="1" applyAlignment="1" applyProtection="1">
      <alignment vertical="center"/>
    </xf>
    <xf numFmtId="40" fontId="6" fillId="0" borderId="0" xfId="0" applyNumberFormat="1" applyFont="1" applyFill="1" applyAlignment="1" applyProtection="1">
      <alignment vertical="center"/>
    </xf>
    <xf numFmtId="0" fontId="0" fillId="0" borderId="0" xfId="0" applyFont="1" applyFill="1" applyAlignment="1" applyProtection="1">
      <alignment horizontal="right" vertical="center"/>
    </xf>
    <xf numFmtId="0" fontId="32" fillId="0" borderId="0" xfId="0" applyFont="1" applyFill="1" applyAlignment="1" applyProtection="1">
      <alignment vertical="center"/>
    </xf>
    <xf numFmtId="0" fontId="31" fillId="0" borderId="0" xfId="0" applyFont="1" applyBorder="1" applyAlignment="1">
      <alignment vertical="center"/>
    </xf>
    <xf numFmtId="0" fontId="0" fillId="0" borderId="0" xfId="0" applyFont="1" applyAlignment="1">
      <alignment vertical="center"/>
    </xf>
    <xf numFmtId="0" fontId="31" fillId="0" borderId="0" xfId="0" applyFont="1" applyBorder="1" applyAlignment="1">
      <alignment horizontal="center" vertical="center"/>
    </xf>
    <xf numFmtId="0" fontId="30" fillId="0" borderId="0" xfId="0" applyFont="1" applyBorder="1" applyAlignment="1">
      <alignment horizontal="left" vertical="center"/>
    </xf>
    <xf numFmtId="0" fontId="6" fillId="0" borderId="0" xfId="0" applyFont="1" applyFill="1" applyBorder="1" applyAlignment="1" applyProtection="1">
      <alignment vertical="center"/>
    </xf>
    <xf numFmtId="0" fontId="26" fillId="0" borderId="41" xfId="0" applyFont="1" applyFill="1" applyBorder="1" applyAlignment="1" applyProtection="1">
      <alignment vertical="center"/>
    </xf>
    <xf numFmtId="0" fontId="6" fillId="0" borderId="15" xfId="0" applyFont="1" applyFill="1" applyBorder="1" applyAlignment="1" applyProtection="1">
      <alignment vertical="center"/>
    </xf>
    <xf numFmtId="0" fontId="30" fillId="0" borderId="15" xfId="0" applyFont="1" applyFill="1" applyBorder="1" applyAlignment="1" applyProtection="1">
      <alignment horizontal="right" vertical="center"/>
    </xf>
    <xf numFmtId="0" fontId="6" fillId="0" borderId="43" xfId="0" applyFont="1" applyFill="1" applyBorder="1" applyAlignment="1" applyProtection="1">
      <alignment vertical="center"/>
    </xf>
    <xf numFmtId="0" fontId="31" fillId="0" borderId="41" xfId="0" applyFont="1" applyFill="1" applyBorder="1" applyAlignment="1" applyProtection="1"/>
    <xf numFmtId="0" fontId="30" fillId="0" borderId="41" xfId="0" applyFont="1" applyFill="1" applyBorder="1" applyAlignment="1" applyProtection="1">
      <alignment horizontal="right"/>
    </xf>
    <xf numFmtId="0" fontId="30" fillId="0" borderId="15" xfId="0" applyFont="1" applyFill="1" applyBorder="1" applyAlignment="1" applyProtection="1"/>
    <xf numFmtId="177" fontId="6" fillId="25" borderId="44" xfId="2" applyNumberFormat="1" applyFont="1" applyFill="1" applyBorder="1" applyAlignment="1" applyProtection="1">
      <alignment horizontal="center" vertical="center" shrinkToFit="1"/>
    </xf>
    <xf numFmtId="0" fontId="30" fillId="0" borderId="15" xfId="0" applyFont="1" applyFill="1" applyBorder="1" applyAlignment="1">
      <alignment horizontal="right" vertical="center"/>
    </xf>
    <xf numFmtId="9" fontId="0" fillId="37" borderId="12" xfId="1" applyFont="1" applyFill="1" applyBorder="1" applyAlignment="1" applyProtection="1">
      <alignment horizontal="center" vertical="center" shrinkToFit="1"/>
    </xf>
    <xf numFmtId="38" fontId="6" fillId="25" borderId="2" xfId="2" applyFont="1" applyFill="1" applyBorder="1" applyAlignment="1" applyProtection="1">
      <alignment vertical="center" shrinkToFit="1"/>
    </xf>
    <xf numFmtId="0" fontId="0" fillId="35" borderId="30" xfId="0" applyFont="1" applyFill="1" applyBorder="1" applyAlignment="1" applyProtection="1">
      <alignment horizontal="center" vertical="center" shrinkToFit="1"/>
    </xf>
    <xf numFmtId="185" fontId="6" fillId="25" borderId="46" xfId="2" applyNumberFormat="1" applyFont="1" applyFill="1" applyBorder="1" applyAlignment="1" applyProtection="1">
      <alignment vertical="center" shrinkToFit="1"/>
    </xf>
    <xf numFmtId="185" fontId="6" fillId="25" borderId="22" xfId="2" applyNumberFormat="1" applyFont="1" applyFill="1" applyBorder="1" applyAlignment="1" applyProtection="1">
      <alignment vertical="center" shrinkToFit="1"/>
    </xf>
    <xf numFmtId="0" fontId="30" fillId="0" borderId="41" xfId="0" applyFont="1" applyFill="1" applyBorder="1" applyAlignment="1" applyProtection="1">
      <alignment horizontal="left" vertical="center" indent="1"/>
    </xf>
    <xf numFmtId="185" fontId="6" fillId="25" borderId="21" xfId="2" applyNumberFormat="1" applyFont="1" applyFill="1" applyBorder="1" applyAlignment="1" applyProtection="1">
      <alignment vertical="center" shrinkToFit="1"/>
    </xf>
    <xf numFmtId="185" fontId="6" fillId="25" borderId="45" xfId="2" applyNumberFormat="1" applyFont="1" applyFill="1" applyBorder="1" applyAlignment="1" applyProtection="1">
      <alignment vertical="center" shrinkToFit="1"/>
    </xf>
    <xf numFmtId="185" fontId="31" fillId="0" borderId="15" xfId="0" applyNumberFormat="1" applyFont="1" applyFill="1" applyBorder="1" applyAlignment="1">
      <alignment horizontal="left" vertical="center"/>
    </xf>
    <xf numFmtId="182" fontId="6" fillId="0" borderId="0" xfId="2" applyNumberFormat="1" applyFont="1" applyFill="1" applyAlignment="1" applyProtection="1">
      <alignment vertical="center"/>
    </xf>
    <xf numFmtId="182" fontId="31" fillId="0" borderId="0" xfId="2" applyNumberFormat="1" applyFont="1" applyFill="1" applyBorder="1" applyAlignment="1" applyProtection="1">
      <alignment vertical="center"/>
    </xf>
    <xf numFmtId="0" fontId="0" fillId="0" borderId="0" xfId="0" applyFont="1" applyFill="1" applyAlignment="1">
      <alignment vertical="center"/>
    </xf>
    <xf numFmtId="178" fontId="6" fillId="25" borderId="31" xfId="2" applyNumberFormat="1" applyFont="1" applyFill="1" applyBorder="1" applyAlignment="1" applyProtection="1">
      <alignment horizontal="center" vertical="center" shrinkToFit="1"/>
    </xf>
    <xf numFmtId="38" fontId="6" fillId="25" borderId="2" xfId="2" applyNumberFormat="1" applyFont="1" applyFill="1" applyBorder="1" applyAlignment="1" applyProtection="1">
      <alignment vertical="center" shrinkToFit="1"/>
    </xf>
    <xf numFmtId="178" fontId="6" fillId="25" borderId="30" xfId="2" applyNumberFormat="1" applyFont="1" applyFill="1" applyBorder="1" applyAlignment="1" applyProtection="1">
      <alignment horizontal="center" vertical="center" shrinkToFit="1"/>
    </xf>
    <xf numFmtId="178" fontId="6" fillId="25" borderId="20" xfId="2" applyNumberFormat="1" applyFont="1" applyFill="1" applyBorder="1" applyAlignment="1" applyProtection="1">
      <alignment horizontal="center" vertical="center" shrinkToFit="1"/>
    </xf>
    <xf numFmtId="0" fontId="0" fillId="0" borderId="26" xfId="0" applyFont="1" applyFill="1" applyBorder="1" applyAlignment="1" applyProtection="1">
      <alignment horizontal="center" vertical="center" shrinkToFit="1"/>
    </xf>
    <xf numFmtId="0" fontId="0" fillId="0" borderId="20" xfId="0" applyFont="1" applyFill="1" applyBorder="1" applyAlignment="1" applyProtection="1">
      <alignment horizontal="center" vertical="center" shrinkToFit="1"/>
    </xf>
    <xf numFmtId="0" fontId="0" fillId="0" borderId="44" xfId="0" applyFont="1" applyFill="1" applyBorder="1" applyAlignment="1" applyProtection="1">
      <alignment horizontal="center" vertical="center" shrinkToFit="1"/>
    </xf>
    <xf numFmtId="56" fontId="34" fillId="0" borderId="0" xfId="0" quotePrefix="1" applyNumberFormat="1" applyFont="1" applyAlignment="1">
      <alignment horizontal="right" vertical="center"/>
    </xf>
    <xf numFmtId="0" fontId="26" fillId="0" borderId="0" xfId="0" applyFont="1" applyFill="1" applyBorder="1" applyAlignment="1" applyProtection="1">
      <alignment horizontal="center" vertical="center"/>
    </xf>
    <xf numFmtId="182" fontId="6" fillId="0" borderId="0" xfId="2" applyNumberFormat="1" applyFont="1" applyFill="1" applyBorder="1" applyAlignment="1" applyProtection="1">
      <alignment vertical="center"/>
    </xf>
    <xf numFmtId="56" fontId="34" fillId="0" borderId="0" xfId="0" quotePrefix="1" applyNumberFormat="1" applyFont="1" applyFill="1" applyAlignment="1">
      <alignment horizontal="right" vertical="center"/>
    </xf>
    <xf numFmtId="0" fontId="0" fillId="0" borderId="0" xfId="0" applyFont="1" applyFill="1" applyBorder="1" applyAlignment="1" applyProtection="1">
      <alignment horizontal="center" vertical="center" shrinkToFit="1"/>
    </xf>
    <xf numFmtId="177" fontId="6" fillId="0" borderId="0" xfId="2" applyNumberFormat="1" applyFont="1" applyFill="1" applyBorder="1" applyAlignment="1" applyProtection="1">
      <alignment horizontal="center" vertical="center" shrinkToFit="1"/>
    </xf>
    <xf numFmtId="178" fontId="6" fillId="0" borderId="0" xfId="2" applyNumberFormat="1" applyFont="1" applyFill="1" applyBorder="1" applyAlignment="1" applyProtection="1">
      <alignment horizontal="center" vertical="center" shrinkToFit="1"/>
    </xf>
    <xf numFmtId="179" fontId="28" fillId="0" borderId="0" xfId="1" applyNumberFormat="1" applyFont="1" applyFill="1" applyBorder="1" applyAlignment="1" applyProtection="1">
      <alignment horizontal="center" vertical="center" wrapText="1" shrinkToFit="1"/>
    </xf>
    <xf numFmtId="9" fontId="0" fillId="0" borderId="0" xfId="1" applyFont="1" applyFill="1" applyBorder="1" applyAlignment="1" applyProtection="1">
      <alignment horizontal="center" vertical="center" shrinkToFit="1"/>
    </xf>
    <xf numFmtId="184" fontId="6" fillId="0" borderId="0" xfId="2" applyNumberFormat="1" applyFont="1" applyFill="1" applyBorder="1" applyAlignment="1">
      <alignment vertical="center" shrinkToFit="1"/>
    </xf>
    <xf numFmtId="180" fontId="6" fillId="0" borderId="0" xfId="2" applyNumberFormat="1" applyFont="1" applyFill="1" applyBorder="1" applyAlignment="1" applyProtection="1">
      <alignment vertical="center" shrinkToFit="1"/>
      <protection locked="0"/>
    </xf>
    <xf numFmtId="181" fontId="6" fillId="0" borderId="0" xfId="2" applyNumberFormat="1" applyFont="1" applyFill="1" applyBorder="1" applyAlignment="1" applyProtection="1">
      <alignment vertical="center" shrinkToFit="1"/>
      <protection locked="0"/>
    </xf>
    <xf numFmtId="183" fontId="6" fillId="0" borderId="0" xfId="2" applyNumberFormat="1" applyFont="1" applyFill="1" applyBorder="1" applyAlignment="1" applyProtection="1">
      <alignment vertical="center" shrinkToFit="1"/>
    </xf>
    <xf numFmtId="186" fontId="6" fillId="0" borderId="0" xfId="2" applyNumberFormat="1" applyFont="1" applyFill="1" applyBorder="1" applyAlignment="1" applyProtection="1">
      <alignment vertical="center" shrinkToFit="1"/>
    </xf>
    <xf numFmtId="182" fontId="6" fillId="0" borderId="0" xfId="2" applyNumberFormat="1" applyFont="1" applyFill="1" applyBorder="1" applyAlignment="1" applyProtection="1">
      <alignment horizontal="right" vertical="center" shrinkToFit="1"/>
    </xf>
    <xf numFmtId="0" fontId="0" fillId="35" borderId="23" xfId="0" applyFont="1" applyFill="1" applyBorder="1" applyAlignment="1" applyProtection="1">
      <alignment horizontal="left" vertical="center" indent="1" shrinkToFit="1"/>
    </xf>
    <xf numFmtId="0" fontId="0" fillId="35" borderId="26" xfId="0" applyFont="1" applyFill="1" applyBorder="1" applyAlignment="1" applyProtection="1">
      <alignment horizontal="left" vertical="center" indent="1" shrinkToFit="1"/>
    </xf>
    <xf numFmtId="0" fontId="0" fillId="0" borderId="26" xfId="0" applyFont="1" applyFill="1" applyBorder="1" applyAlignment="1" applyProtection="1">
      <alignment horizontal="left" vertical="center" indent="1" shrinkToFit="1"/>
    </xf>
    <xf numFmtId="0" fontId="0" fillId="35" borderId="30" xfId="0" applyFont="1" applyFill="1" applyBorder="1" applyAlignment="1" applyProtection="1">
      <alignment horizontal="left" vertical="center" indent="1" shrinkToFit="1"/>
    </xf>
    <xf numFmtId="0" fontId="0" fillId="0" borderId="20" xfId="0" applyFont="1" applyFill="1" applyBorder="1" applyAlignment="1" applyProtection="1">
      <alignment horizontal="left" vertical="center" indent="1" shrinkToFit="1"/>
    </xf>
    <xf numFmtId="0" fontId="0" fillId="0" borderId="44" xfId="0" applyFont="1" applyFill="1" applyBorder="1" applyAlignment="1" applyProtection="1">
      <alignment horizontal="left" vertical="center" indent="1" shrinkToFit="1"/>
    </xf>
    <xf numFmtId="0" fontId="0" fillId="35" borderId="19" xfId="0" applyFont="1" applyFill="1" applyBorder="1" applyAlignment="1" applyProtection="1">
      <alignment vertical="center" wrapText="1" shrinkToFit="1"/>
    </xf>
    <xf numFmtId="0" fontId="0" fillId="0" borderId="0" xfId="0" applyFont="1" applyFill="1" applyAlignment="1" applyProtection="1">
      <alignment horizontal="left" vertical="center"/>
    </xf>
    <xf numFmtId="0" fontId="0" fillId="0" borderId="0" xfId="0" applyFont="1" applyFill="1" applyAlignment="1" applyProtection="1">
      <alignment vertical="top"/>
    </xf>
    <xf numFmtId="184" fontId="26" fillId="38" borderId="12" xfId="2" applyNumberFormat="1" applyFont="1" applyFill="1" applyBorder="1" applyAlignment="1">
      <alignment vertical="center" shrinkToFit="1"/>
    </xf>
    <xf numFmtId="182" fontId="26" fillId="0" borderId="0" xfId="2" applyNumberFormat="1" applyFont="1" applyFill="1" applyAlignment="1" applyProtection="1">
      <alignment vertical="center"/>
    </xf>
    <xf numFmtId="183" fontId="26" fillId="25" borderId="12" xfId="2" applyNumberFormat="1" applyFont="1" applyFill="1" applyBorder="1" applyAlignment="1" applyProtection="1">
      <alignment vertical="center" shrinkToFit="1"/>
    </xf>
    <xf numFmtId="186" fontId="26" fillId="25" borderId="20" xfId="2" applyNumberFormat="1" applyFont="1" applyFill="1" applyBorder="1" applyAlignment="1" applyProtection="1">
      <alignment vertical="center" shrinkToFit="1"/>
    </xf>
    <xf numFmtId="182" fontId="26" fillId="25" borderId="20" xfId="2" applyNumberFormat="1" applyFont="1" applyFill="1" applyBorder="1" applyAlignment="1" applyProtection="1">
      <alignment horizontal="right" vertical="center" shrinkToFit="1"/>
    </xf>
    <xf numFmtId="40" fontId="6" fillId="25" borderId="25" xfId="2" applyNumberFormat="1" applyFont="1" applyFill="1" applyBorder="1" applyAlignment="1" applyProtection="1">
      <alignment vertical="center" shrinkToFit="1"/>
    </xf>
    <xf numFmtId="40" fontId="6" fillId="25" borderId="39" xfId="2" applyNumberFormat="1" applyFont="1" applyFill="1" applyBorder="1" applyAlignment="1" applyProtection="1">
      <alignment vertical="center" shrinkToFit="1"/>
    </xf>
    <xf numFmtId="40" fontId="6" fillId="25" borderId="1" xfId="2" applyNumberFormat="1" applyFont="1" applyFill="1" applyBorder="1" applyAlignment="1" applyProtection="1">
      <alignment vertical="center" shrinkToFit="1"/>
    </xf>
    <xf numFmtId="40" fontId="6" fillId="25" borderId="40" xfId="2" applyNumberFormat="1" applyFont="1" applyFill="1" applyBorder="1" applyAlignment="1" applyProtection="1">
      <alignment vertical="center" shrinkToFit="1"/>
    </xf>
    <xf numFmtId="40" fontId="6" fillId="25" borderId="37" xfId="2" applyNumberFormat="1" applyFont="1" applyFill="1" applyBorder="1" applyAlignment="1" applyProtection="1">
      <alignment vertical="center" shrinkToFit="1"/>
    </xf>
    <xf numFmtId="40" fontId="6" fillId="25" borderId="38" xfId="2" applyNumberFormat="1" applyFont="1" applyFill="1" applyBorder="1" applyAlignment="1" applyProtection="1">
      <alignment vertical="center" shrinkToFit="1"/>
    </xf>
    <xf numFmtId="180" fontId="26" fillId="36" borderId="23" xfId="2" applyNumberFormat="1" applyFont="1" applyFill="1" applyBorder="1" applyAlignment="1" applyProtection="1">
      <alignment vertical="center" shrinkToFit="1"/>
      <protection locked="0"/>
    </xf>
    <xf numFmtId="181" fontId="26" fillId="36" borderId="30" xfId="2" applyNumberFormat="1" applyFont="1" applyFill="1" applyBorder="1" applyAlignment="1" applyProtection="1">
      <alignment vertical="center" shrinkToFit="1"/>
      <protection locked="0"/>
    </xf>
    <xf numFmtId="0" fontId="33" fillId="0" borderId="0" xfId="0" applyFont="1" applyFill="1" applyAlignment="1" applyProtection="1">
      <alignment horizontal="left" vertical="center"/>
    </xf>
    <xf numFmtId="188" fontId="0" fillId="0" borderId="0" xfId="0" applyNumberFormat="1" applyFont="1" applyFill="1" applyAlignment="1" applyProtection="1">
      <alignment horizontal="left"/>
    </xf>
    <xf numFmtId="38" fontId="6" fillId="25" borderId="39" xfId="2" applyNumberFormat="1" applyFont="1" applyFill="1" applyBorder="1" applyAlignment="1" applyProtection="1">
      <alignment vertical="center" shrinkToFit="1"/>
    </xf>
    <xf numFmtId="38" fontId="6" fillId="25" borderId="47" xfId="2" applyNumberFormat="1" applyFont="1" applyFill="1" applyBorder="1" applyAlignment="1" applyProtection="1">
      <alignment vertical="center" shrinkToFit="1"/>
    </xf>
    <xf numFmtId="38" fontId="6" fillId="25" borderId="37" xfId="2" applyNumberFormat="1" applyFont="1" applyFill="1" applyBorder="1" applyAlignment="1" applyProtection="1">
      <alignment vertical="center" shrinkToFit="1"/>
    </xf>
    <xf numFmtId="38" fontId="6" fillId="25" borderId="38" xfId="2" applyNumberFormat="1" applyFont="1" applyFill="1" applyBorder="1" applyAlignment="1" applyProtection="1">
      <alignment vertical="center" shrinkToFit="1"/>
    </xf>
    <xf numFmtId="0" fontId="27" fillId="0" borderId="0" xfId="0" applyFont="1" applyFill="1" applyAlignment="1" applyProtection="1">
      <alignment vertical="center"/>
    </xf>
    <xf numFmtId="189" fontId="0" fillId="0" borderId="15" xfId="0" applyNumberFormat="1" applyFont="1" applyFill="1" applyBorder="1" applyAlignment="1" applyProtection="1">
      <alignment horizontal="left" vertical="center" shrinkToFit="1"/>
    </xf>
    <xf numFmtId="0" fontId="36" fillId="0" borderId="0" xfId="89" applyAlignment="1">
      <alignment horizontal="right" vertical="center"/>
    </xf>
    <xf numFmtId="0" fontId="0" fillId="35" borderId="20" xfId="0" applyFont="1" applyFill="1" applyBorder="1" applyAlignment="1" applyProtection="1">
      <alignment horizontal="left" vertical="center" indent="1" shrinkToFit="1"/>
    </xf>
    <xf numFmtId="0" fontId="0" fillId="35" borderId="20" xfId="0" applyFont="1" applyFill="1" applyBorder="1" applyAlignment="1" applyProtection="1">
      <alignment horizontal="left" vertical="center" shrinkToFit="1"/>
    </xf>
    <xf numFmtId="38" fontId="6" fillId="25" borderId="21" xfId="2" applyNumberFormat="1" applyFont="1" applyFill="1" applyBorder="1" applyAlignment="1" applyProtection="1">
      <alignment vertical="center" shrinkToFit="1"/>
    </xf>
    <xf numFmtId="38" fontId="6" fillId="25" borderId="22" xfId="2" applyNumberFormat="1" applyFont="1" applyFill="1" applyBorder="1" applyAlignment="1" applyProtection="1">
      <alignment vertical="center" shrinkToFit="1"/>
    </xf>
    <xf numFmtId="0" fontId="0" fillId="35" borderId="44" xfId="0" applyFont="1" applyFill="1" applyBorder="1" applyAlignment="1" applyProtection="1">
      <alignment horizontal="left" vertical="center" indent="1" shrinkToFit="1"/>
    </xf>
    <xf numFmtId="0" fontId="6" fillId="0" borderId="41" xfId="0" applyFont="1" applyFill="1" applyBorder="1" applyAlignment="1" applyProtection="1">
      <alignment vertical="center"/>
    </xf>
    <xf numFmtId="0" fontId="31" fillId="0" borderId="0" xfId="0" applyFont="1" applyFill="1" applyAlignment="1" applyProtection="1">
      <alignment horizontal="center" vertical="center"/>
    </xf>
    <xf numFmtId="0" fontId="30" fillId="0" borderId="42" xfId="0" applyFont="1" applyFill="1" applyBorder="1" applyAlignment="1" applyProtection="1">
      <alignment horizontal="left"/>
    </xf>
    <xf numFmtId="0" fontId="29" fillId="0" borderId="0" xfId="0" applyFont="1" applyAlignment="1">
      <alignment vertical="center" shrinkToFit="1"/>
    </xf>
    <xf numFmtId="188" fontId="38" fillId="0" borderId="0" xfId="0" applyNumberFormat="1" applyFont="1" applyAlignment="1">
      <alignment vertical="center" shrinkToFit="1"/>
    </xf>
    <xf numFmtId="0" fontId="38" fillId="0" borderId="0" xfId="0" applyFont="1" applyAlignment="1">
      <alignment horizontal="center" vertical="center"/>
    </xf>
    <xf numFmtId="0" fontId="38" fillId="0" borderId="0" xfId="0" applyFont="1" applyAlignment="1">
      <alignment vertical="center"/>
    </xf>
    <xf numFmtId="0" fontId="39" fillId="0" borderId="0" xfId="0" applyFont="1" applyAlignment="1">
      <alignment horizontal="center" vertical="center" shrinkToFit="1"/>
    </xf>
    <xf numFmtId="0" fontId="31" fillId="0" borderId="0" xfId="0" applyFont="1" applyFill="1" applyBorder="1" applyAlignment="1" applyProtection="1">
      <alignment vertical="center"/>
    </xf>
    <xf numFmtId="38" fontId="35" fillId="0" borderId="0" xfId="0" applyNumberFormat="1" applyFont="1" applyFill="1" applyBorder="1" applyAlignment="1" applyProtection="1">
      <alignment vertical="center"/>
    </xf>
    <xf numFmtId="0" fontId="31" fillId="0" borderId="0" xfId="0" applyFont="1" applyFill="1" applyAlignment="1" applyProtection="1">
      <alignment horizontal="right" vertical="center"/>
    </xf>
    <xf numFmtId="38" fontId="0" fillId="0" borderId="0" xfId="0" applyNumberFormat="1" applyFont="1" applyFill="1" applyBorder="1" applyAlignment="1" applyProtection="1">
      <alignment vertical="center"/>
    </xf>
    <xf numFmtId="0" fontId="0" fillId="0" borderId="0" xfId="0" applyFont="1" applyFill="1" applyBorder="1" applyAlignment="1" applyProtection="1">
      <alignment vertical="center"/>
    </xf>
    <xf numFmtId="0" fontId="33" fillId="0" borderId="0" xfId="0" applyFont="1" applyFill="1" applyAlignment="1" applyProtection="1">
      <alignment horizontal="left" vertical="center"/>
    </xf>
    <xf numFmtId="183" fontId="0" fillId="0" borderId="0" xfId="2" applyNumberFormat="1" applyFont="1" applyFill="1" applyBorder="1" applyAlignment="1" applyProtection="1">
      <alignment vertical="center" shrinkToFit="1"/>
    </xf>
    <xf numFmtId="0" fontId="0" fillId="0" borderId="51" xfId="0" applyFont="1" applyFill="1" applyBorder="1" applyAlignment="1" applyProtection="1">
      <alignment horizontal="right" vertical="center"/>
    </xf>
    <xf numFmtId="183" fontId="26" fillId="0" borderId="52" xfId="2" applyNumberFormat="1" applyFont="1" applyFill="1" applyBorder="1" applyAlignment="1" applyProtection="1">
      <alignment vertical="center" shrinkToFit="1"/>
    </xf>
    <xf numFmtId="38" fontId="6" fillId="25" borderId="53" xfId="2" applyNumberFormat="1" applyFont="1" applyFill="1" applyBorder="1" applyAlignment="1" applyProtection="1">
      <alignment vertical="center" shrinkToFit="1"/>
    </xf>
    <xf numFmtId="38" fontId="6" fillId="25" borderId="48" xfId="2" applyNumberFormat="1" applyFont="1" applyFill="1" applyBorder="1" applyAlignment="1" applyProtection="1">
      <alignment vertical="center" shrinkToFit="1"/>
    </xf>
    <xf numFmtId="38" fontId="6" fillId="25" borderId="49" xfId="2" applyNumberFormat="1" applyFont="1" applyFill="1" applyBorder="1" applyAlignment="1" applyProtection="1">
      <alignment vertical="center" shrinkToFit="1"/>
    </xf>
    <xf numFmtId="38" fontId="6" fillId="25" borderId="50" xfId="2" applyNumberFormat="1" applyFont="1" applyFill="1" applyBorder="1" applyAlignment="1" applyProtection="1">
      <alignment vertical="center" shrinkToFit="1"/>
    </xf>
    <xf numFmtId="0" fontId="0" fillId="26" borderId="44" xfId="0" applyFont="1" applyFill="1" applyBorder="1" applyAlignment="1" applyProtection="1">
      <alignment horizontal="left" vertical="center" indent="1" shrinkToFit="1"/>
    </xf>
    <xf numFmtId="0" fontId="0" fillId="26" borderId="44" xfId="0" applyFont="1" applyFill="1" applyBorder="1" applyAlignment="1" applyProtection="1">
      <alignment horizontal="center" vertical="center" shrinkToFit="1"/>
    </xf>
    <xf numFmtId="0" fontId="0" fillId="0" borderId="16" xfId="0" applyFont="1" applyFill="1" applyBorder="1" applyAlignment="1" applyProtection="1">
      <alignment horizontal="right" vertical="center"/>
    </xf>
    <xf numFmtId="190" fontId="0" fillId="0" borderId="41" xfId="0" applyNumberFormat="1" applyFont="1" applyFill="1" applyBorder="1" applyAlignment="1" applyProtection="1">
      <alignment horizontal="left"/>
    </xf>
    <xf numFmtId="0" fontId="0" fillId="0" borderId="0" xfId="0" applyAlignment="1">
      <alignment vertical="center"/>
    </xf>
    <xf numFmtId="0" fontId="0" fillId="0" borderId="54" xfId="0" applyBorder="1" applyAlignment="1">
      <alignment horizontal="center" vertical="center"/>
    </xf>
    <xf numFmtId="0" fontId="0" fillId="0" borderId="54" xfId="0" applyBorder="1" applyAlignment="1">
      <alignment horizontal="right" vertical="center"/>
    </xf>
    <xf numFmtId="0" fontId="31" fillId="0" borderId="54" xfId="0" applyFont="1" applyBorder="1" applyAlignment="1">
      <alignment horizontal="left" vertical="center"/>
    </xf>
    <xf numFmtId="0" fontId="0" fillId="0" borderId="54" xfId="0" applyBorder="1" applyAlignment="1">
      <alignment vertical="center"/>
    </xf>
    <xf numFmtId="0" fontId="0" fillId="0" borderId="55" xfId="0" applyBorder="1" applyAlignment="1">
      <alignment vertical="center"/>
    </xf>
    <xf numFmtId="0" fontId="0" fillId="0" borderId="0" xfId="0" applyBorder="1" applyAlignment="1">
      <alignment horizontal="left" vertical="center" indent="1"/>
    </xf>
    <xf numFmtId="0" fontId="0" fillId="0" borderId="56" xfId="0" applyBorder="1" applyAlignment="1">
      <alignment vertical="center"/>
    </xf>
    <xf numFmtId="0" fontId="26" fillId="0" borderId="57" xfId="0" applyFont="1" applyBorder="1" applyAlignment="1">
      <alignment horizontal="center" vertical="center"/>
    </xf>
    <xf numFmtId="0" fontId="0" fillId="0" borderId="58" xfId="0" applyBorder="1" applyAlignment="1">
      <alignment horizontal="center"/>
    </xf>
    <xf numFmtId="0" fontId="31" fillId="0" borderId="57" xfId="0" applyFont="1" applyBorder="1" applyAlignment="1"/>
    <xf numFmtId="0" fontId="0" fillId="0" borderId="57" xfId="0" applyBorder="1" applyAlignment="1"/>
    <xf numFmtId="0" fontId="0" fillId="0" borderId="0" xfId="0" applyBorder="1" applyAlignment="1">
      <alignment vertical="center"/>
    </xf>
    <xf numFmtId="0" fontId="0" fillId="0" borderId="0" xfId="0" applyBorder="1" applyAlignment="1">
      <alignment horizontal="left" vertical="center"/>
    </xf>
    <xf numFmtId="2" fontId="40" fillId="0" borderId="59" xfId="0" applyNumberFormat="1" applyFont="1" applyBorder="1" applyAlignment="1">
      <alignment horizontal="right" vertical="center" indent="1"/>
    </xf>
    <xf numFmtId="0" fontId="28" fillId="0" borderId="0" xfId="0" applyFont="1" applyAlignment="1">
      <alignment horizontal="left"/>
    </xf>
    <xf numFmtId="0" fontId="40" fillId="0" borderId="0" xfId="0" applyFont="1" applyAlignment="1">
      <alignment horizontal="right" vertical="center" indent="1"/>
    </xf>
    <xf numFmtId="0" fontId="0" fillId="0" borderId="0" xfId="0" applyAlignment="1">
      <alignment horizontal="distributed" vertical="center"/>
    </xf>
    <xf numFmtId="0" fontId="0" fillId="35" borderId="0" xfId="0" applyFont="1" applyFill="1" applyBorder="1" applyAlignment="1" applyProtection="1">
      <alignment horizontal="left" vertical="center" indent="1" shrinkToFit="1"/>
    </xf>
    <xf numFmtId="2" fontId="40" fillId="0" borderId="57" xfId="0" applyNumberFormat="1" applyFont="1" applyBorder="1" applyAlignment="1">
      <alignment horizontal="right" vertical="center" indent="1"/>
    </xf>
    <xf numFmtId="0" fontId="0" fillId="0" borderId="0" xfId="0" applyFont="1" applyAlignment="1">
      <alignment horizontal="left" vertical="center"/>
    </xf>
    <xf numFmtId="0" fontId="0" fillId="0" borderId="0" xfId="0" applyFont="1" applyAlignment="1">
      <alignment horizontal="left" vertical="center" indent="3"/>
    </xf>
    <xf numFmtId="0" fontId="0" fillId="0" borderId="57" xfId="0" applyBorder="1" applyAlignment="1">
      <alignment vertical="center"/>
    </xf>
    <xf numFmtId="0" fontId="0" fillId="0" borderId="0" xfId="0" applyFont="1" applyFill="1" applyBorder="1" applyAlignment="1" applyProtection="1">
      <alignment horizontal="center" vertical="center"/>
    </xf>
    <xf numFmtId="0" fontId="6" fillId="0" borderId="0" xfId="0" applyFont="1" applyFill="1" applyBorder="1" applyAlignment="1" applyProtection="1">
      <alignment horizontal="center" vertical="center"/>
    </xf>
    <xf numFmtId="38" fontId="37" fillId="39" borderId="16" xfId="0" applyNumberFormat="1" applyFont="1" applyFill="1" applyBorder="1" applyAlignment="1" applyProtection="1">
      <alignment horizontal="center" vertical="center"/>
    </xf>
    <xf numFmtId="38" fontId="37" fillId="39" borderId="17" xfId="0" applyNumberFormat="1" applyFont="1" applyFill="1" applyBorder="1" applyAlignment="1" applyProtection="1">
      <alignment horizontal="center" vertical="center"/>
    </xf>
    <xf numFmtId="38" fontId="37" fillId="39" borderId="18" xfId="0" applyNumberFormat="1" applyFont="1" applyFill="1" applyBorder="1" applyAlignment="1" applyProtection="1">
      <alignment horizontal="center" vertical="center"/>
    </xf>
    <xf numFmtId="0" fontId="0" fillId="35" borderId="13" xfId="0" applyFont="1" applyFill="1" applyBorder="1" applyAlignment="1" applyProtection="1">
      <alignment horizontal="center" vertical="center" shrinkToFit="1"/>
    </xf>
    <xf numFmtId="0" fontId="0" fillId="35" borderId="36" xfId="0" applyFont="1" applyFill="1" applyBorder="1" applyAlignment="1" applyProtection="1">
      <alignment horizontal="center" vertical="center" shrinkToFit="1"/>
    </xf>
    <xf numFmtId="0" fontId="0" fillId="35" borderId="19" xfId="0" applyFont="1" applyFill="1" applyBorder="1" applyAlignment="1" applyProtection="1">
      <alignment horizontal="center" vertical="center" shrinkToFit="1"/>
    </xf>
    <xf numFmtId="0" fontId="0" fillId="35" borderId="20" xfId="0" applyFont="1" applyFill="1" applyBorder="1" applyAlignment="1" applyProtection="1">
      <alignment horizontal="center" vertical="center" shrinkToFit="1"/>
    </xf>
    <xf numFmtId="0" fontId="6" fillId="35" borderId="16" xfId="0" applyFont="1" applyFill="1" applyBorder="1" applyAlignment="1" applyProtection="1">
      <alignment horizontal="center" vertical="center" shrinkToFit="1"/>
    </xf>
    <xf numFmtId="0" fontId="6" fillId="35" borderId="17" xfId="0" applyFont="1" applyFill="1" applyBorder="1" applyAlignment="1" applyProtection="1">
      <alignment horizontal="center" vertical="center" shrinkToFit="1"/>
    </xf>
    <xf numFmtId="0" fontId="6" fillId="35" borderId="18" xfId="0" applyFont="1" applyFill="1" applyBorder="1" applyAlignment="1" applyProtection="1">
      <alignment horizontal="center" vertical="center" shrinkToFit="1"/>
    </xf>
    <xf numFmtId="40" fontId="32" fillId="0" borderId="0" xfId="0" applyNumberFormat="1" applyFont="1" applyFill="1" applyBorder="1" applyAlignment="1" applyProtection="1">
      <alignment horizontal="left" vertical="center"/>
    </xf>
    <xf numFmtId="0" fontId="0" fillId="35" borderId="60" xfId="0" applyFont="1" applyFill="1" applyBorder="1" applyAlignment="1" applyProtection="1">
      <alignment horizontal="center" vertical="center" shrinkToFit="1"/>
    </xf>
    <xf numFmtId="0" fontId="0" fillId="35" borderId="14" xfId="0" applyFont="1" applyFill="1" applyBorder="1" applyAlignment="1" applyProtection="1">
      <alignment horizontal="center" vertical="center" shrinkToFit="1"/>
    </xf>
    <xf numFmtId="0" fontId="0" fillId="35" borderId="32" xfId="0" applyFont="1" applyFill="1" applyBorder="1" applyAlignment="1" applyProtection="1">
      <alignment horizontal="right" vertical="top" shrinkToFit="1"/>
    </xf>
    <xf numFmtId="0" fontId="6" fillId="35" borderId="33" xfId="0" applyFont="1" applyFill="1" applyBorder="1" applyAlignment="1" applyProtection="1">
      <alignment horizontal="right" vertical="top" shrinkToFit="1"/>
    </xf>
    <xf numFmtId="0" fontId="6" fillId="35" borderId="34" xfId="0" applyFont="1" applyFill="1" applyBorder="1" applyAlignment="1" applyProtection="1">
      <alignment horizontal="right" vertical="top" shrinkToFit="1"/>
    </xf>
    <xf numFmtId="0" fontId="6" fillId="35" borderId="35" xfId="0" applyFont="1" applyFill="1" applyBorder="1" applyAlignment="1" applyProtection="1">
      <alignment horizontal="right" vertical="top" shrinkToFit="1"/>
    </xf>
    <xf numFmtId="0" fontId="6" fillId="35" borderId="19" xfId="0" applyFont="1" applyFill="1" applyBorder="1" applyAlignment="1" applyProtection="1">
      <alignment horizontal="center" vertical="center" shrinkToFit="1"/>
    </xf>
    <xf numFmtId="0" fontId="6" fillId="35" borderId="20" xfId="0" applyFont="1" applyFill="1" applyBorder="1" applyAlignment="1" applyProtection="1">
      <alignment horizontal="center" vertical="center" shrinkToFit="1"/>
    </xf>
    <xf numFmtId="0" fontId="0" fillId="35" borderId="16" xfId="0" applyFont="1" applyFill="1" applyBorder="1" applyAlignment="1" applyProtection="1">
      <alignment horizontal="center" vertical="center" shrinkToFit="1"/>
    </xf>
    <xf numFmtId="179" fontId="28" fillId="25" borderId="19" xfId="1" applyNumberFormat="1" applyFont="1" applyFill="1" applyBorder="1" applyAlignment="1" applyProtection="1">
      <alignment horizontal="center" vertical="center" wrapText="1" shrinkToFit="1"/>
    </xf>
    <xf numFmtId="179" fontId="28" fillId="25" borderId="31" xfId="1" applyNumberFormat="1" applyFont="1" applyFill="1" applyBorder="1" applyAlignment="1" applyProtection="1">
      <alignment horizontal="center" vertical="center" wrapText="1" shrinkToFit="1"/>
    </xf>
    <xf numFmtId="176" fontId="31" fillId="0" borderId="0" xfId="0" applyNumberFormat="1" applyFont="1" applyBorder="1" applyAlignment="1">
      <alignment horizontal="right" vertical="center"/>
    </xf>
    <xf numFmtId="176" fontId="31" fillId="0" borderId="0" xfId="0" applyNumberFormat="1" applyFont="1" applyBorder="1" applyAlignment="1">
      <alignment horizontal="center" vertical="center"/>
    </xf>
    <xf numFmtId="0" fontId="33" fillId="0" borderId="0" xfId="0" applyFont="1" applyFill="1" applyAlignment="1" applyProtection="1">
      <alignment horizontal="left" vertical="center"/>
    </xf>
    <xf numFmtId="0" fontId="32" fillId="38" borderId="19" xfId="0" applyFont="1" applyFill="1" applyBorder="1" applyAlignment="1" applyProtection="1">
      <alignment horizontal="center" vertical="center"/>
    </xf>
    <xf numFmtId="0" fontId="32" fillId="38" borderId="20" xfId="0" applyFont="1" applyFill="1" applyBorder="1" applyAlignment="1" applyProtection="1">
      <alignment horizontal="center" vertical="center"/>
    </xf>
    <xf numFmtId="187" fontId="31" fillId="0" borderId="41" xfId="0" applyNumberFormat="1" applyFont="1" applyFill="1" applyBorder="1" applyAlignment="1">
      <alignment horizontal="left" shrinkToFit="1"/>
    </xf>
    <xf numFmtId="0" fontId="0" fillId="0" borderId="41" xfId="0" applyFont="1" applyFill="1" applyBorder="1" applyAlignment="1" applyProtection="1">
      <alignment horizontal="right"/>
    </xf>
    <xf numFmtId="189" fontId="31" fillId="0" borderId="15" xfId="0" applyNumberFormat="1" applyFont="1" applyFill="1" applyBorder="1" applyAlignment="1" applyProtection="1">
      <alignment horizontal="left" vertical="center" shrinkToFit="1"/>
    </xf>
    <xf numFmtId="0" fontId="0" fillId="0" borderId="15" xfId="0" applyFont="1" applyFill="1" applyBorder="1" applyAlignment="1" applyProtection="1">
      <alignment horizontal="right" vertical="center"/>
    </xf>
  </cellXfs>
  <cellStyles count="91">
    <cellStyle name="20% - アクセント 1" xfId="62" builtinId="30" customBuiltin="1"/>
    <cellStyle name="20% - アクセント 1 2" xfId="22"/>
    <cellStyle name="20% - アクセント 2" xfId="66" builtinId="34" customBuiltin="1"/>
    <cellStyle name="20% - アクセント 2 2" xfId="26"/>
    <cellStyle name="20% - アクセント 3" xfId="70" builtinId="38" customBuiltin="1"/>
    <cellStyle name="20% - アクセント 3 2" xfId="30"/>
    <cellStyle name="20% - アクセント 4" xfId="74" builtinId="42" customBuiltin="1"/>
    <cellStyle name="20% - アクセント 4 2" xfId="34"/>
    <cellStyle name="20% - アクセント 5" xfId="78" builtinId="46" customBuiltin="1"/>
    <cellStyle name="20% - アクセント 5 2" xfId="38"/>
    <cellStyle name="20% - アクセント 6" xfId="82" builtinId="50" customBuiltin="1"/>
    <cellStyle name="20% - アクセント 6 2" xfId="42"/>
    <cellStyle name="40% - アクセント 1" xfId="63" builtinId="31" customBuiltin="1"/>
    <cellStyle name="40% - アクセント 1 2" xfId="23"/>
    <cellStyle name="40% - アクセント 2" xfId="67" builtinId="35" customBuiltin="1"/>
    <cellStyle name="40% - アクセント 2 2" xfId="27"/>
    <cellStyle name="40% - アクセント 3" xfId="71" builtinId="39" customBuiltin="1"/>
    <cellStyle name="40% - アクセント 3 2" xfId="31"/>
    <cellStyle name="40% - アクセント 4" xfId="75" builtinId="43" customBuiltin="1"/>
    <cellStyle name="40% - アクセント 4 2" xfId="35"/>
    <cellStyle name="40% - アクセント 5" xfId="79" builtinId="47" customBuiltin="1"/>
    <cellStyle name="40% - アクセント 5 2" xfId="39"/>
    <cellStyle name="40% - アクセント 6" xfId="83" builtinId="51" customBuiltin="1"/>
    <cellStyle name="40% - アクセント 6 2" xfId="43"/>
    <cellStyle name="60% - アクセント 1" xfId="64" builtinId="32" customBuiltin="1"/>
    <cellStyle name="60% - アクセント 1 2" xfId="24"/>
    <cellStyle name="60% - アクセント 2" xfId="68" builtinId="36" customBuiltin="1"/>
    <cellStyle name="60% - アクセント 2 2" xfId="28"/>
    <cellStyle name="60% - アクセント 3" xfId="72" builtinId="40" customBuiltin="1"/>
    <cellStyle name="60% - アクセント 3 2" xfId="32"/>
    <cellStyle name="60% - アクセント 4" xfId="76" builtinId="44" customBuiltin="1"/>
    <cellStyle name="60% - アクセント 4 2" xfId="36"/>
    <cellStyle name="60% - アクセント 5" xfId="80" builtinId="48" customBuiltin="1"/>
    <cellStyle name="60% - アクセント 5 2" xfId="40"/>
    <cellStyle name="60% - アクセント 6" xfId="84" builtinId="52" customBuiltin="1"/>
    <cellStyle name="60% - アクセント 6 2" xfId="44"/>
    <cellStyle name="アクセント 1" xfId="61" builtinId="29" customBuiltin="1"/>
    <cellStyle name="アクセント 1 2" xfId="21"/>
    <cellStyle name="アクセント 2" xfId="65" builtinId="33" customBuiltin="1"/>
    <cellStyle name="アクセント 2 2" xfId="25"/>
    <cellStyle name="アクセント 3" xfId="69" builtinId="37" customBuiltin="1"/>
    <cellStyle name="アクセント 3 2" xfId="29"/>
    <cellStyle name="アクセント 4" xfId="73" builtinId="41" customBuiltin="1"/>
    <cellStyle name="アクセント 4 2" xfId="33"/>
    <cellStyle name="アクセント 5" xfId="77" builtinId="45" customBuiltin="1"/>
    <cellStyle name="アクセント 5 2" xfId="37"/>
    <cellStyle name="アクセント 6" xfId="81" builtinId="49" customBuiltin="1"/>
    <cellStyle name="アクセント 6 2" xfId="41"/>
    <cellStyle name="タイトル" xfId="45" builtinId="15" customBuiltin="1"/>
    <cellStyle name="タイトル 2" xfId="4"/>
    <cellStyle name="チェック セル" xfId="57" builtinId="23" customBuiltin="1"/>
    <cellStyle name="チェック セル 2" xfId="16"/>
    <cellStyle name="どちらでもない" xfId="52" builtinId="28" customBuiltin="1"/>
    <cellStyle name="どちらでもない 2" xfId="11"/>
    <cellStyle name="パーセント" xfId="1" builtinId="5"/>
    <cellStyle name="ハイパーリンク" xfId="89" builtinId="8"/>
    <cellStyle name="メモ 2" xfId="18"/>
    <cellStyle name="メモ 3" xfId="86"/>
    <cellStyle name="リンク セル" xfId="56" builtinId="24" customBuiltin="1"/>
    <cellStyle name="リンク セル 2" xfId="15"/>
    <cellStyle name="悪い" xfId="51" builtinId="27" customBuiltin="1"/>
    <cellStyle name="悪い 2" xfId="10"/>
    <cellStyle name="計算" xfId="55" builtinId="22" customBuiltin="1"/>
    <cellStyle name="計算 2" xfId="14"/>
    <cellStyle name="警告文" xfId="58" builtinId="11" customBuiltin="1"/>
    <cellStyle name="警告文 2" xfId="17"/>
    <cellStyle name="桁区切り" xfId="2" builtinId="6"/>
    <cellStyle name="見出し 1" xfId="46" builtinId="16" customBuiltin="1"/>
    <cellStyle name="見出し 1 2" xfId="5"/>
    <cellStyle name="見出し 2" xfId="47" builtinId="17" customBuiltin="1"/>
    <cellStyle name="見出し 2 2" xfId="6"/>
    <cellStyle name="見出し 3" xfId="48" builtinId="18" customBuiltin="1"/>
    <cellStyle name="見出し 3 2" xfId="7"/>
    <cellStyle name="見出し 4" xfId="49" builtinId="19" customBuiltin="1"/>
    <cellStyle name="見出し 4 2" xfId="8"/>
    <cellStyle name="集計" xfId="60" builtinId="25" customBuiltin="1"/>
    <cellStyle name="集計 2" xfId="20"/>
    <cellStyle name="出力" xfId="54" builtinId="21" customBuiltin="1"/>
    <cellStyle name="出力 2" xfId="13"/>
    <cellStyle name="説明文" xfId="59" builtinId="53" customBuiltin="1"/>
    <cellStyle name="説明文 2" xfId="19"/>
    <cellStyle name="入力" xfId="53" builtinId="20" customBuiltin="1"/>
    <cellStyle name="入力 2" xfId="12"/>
    <cellStyle name="標準" xfId="0" builtinId="0"/>
    <cellStyle name="標準 2" xfId="3"/>
    <cellStyle name="標準 3" xfId="85"/>
    <cellStyle name="標準 4" xfId="87"/>
    <cellStyle name="標準 5" xfId="88"/>
    <cellStyle name="標準 5 2" xfId="90"/>
    <cellStyle name="良い" xfId="50" builtinId="26" customBuiltin="1"/>
    <cellStyle name="良い 2" xfId="9"/>
  </cellStyles>
  <dxfs count="0"/>
  <tableStyles count="0" defaultTableStyle="TableStyleMedium9" defaultPivotStyle="PivotStyleLight16"/>
  <colors>
    <mruColors>
      <color rgb="FFFFFFCC"/>
      <color rgb="FFCCFFFF"/>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15</xdr:col>
      <xdr:colOff>38420</xdr:colOff>
      <xdr:row>30</xdr:row>
      <xdr:rowOff>237725</xdr:rowOff>
    </xdr:from>
    <xdr:to>
      <xdr:col>15</xdr:col>
      <xdr:colOff>363391</xdr:colOff>
      <xdr:row>32</xdr:row>
      <xdr:rowOff>24813</xdr:rowOff>
    </xdr:to>
    <xdr:sp macro="" textlink="">
      <xdr:nvSpPr>
        <xdr:cNvPr id="2" name="テキスト ボックス 1"/>
        <xdr:cNvSpPr txBox="1"/>
      </xdr:nvSpPr>
      <xdr:spPr>
        <a:xfrm>
          <a:off x="14230670" y="18906725"/>
          <a:ext cx="324971" cy="27694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①</a:t>
          </a:r>
        </a:p>
      </xdr:txBody>
    </xdr:sp>
    <xdr:clientData/>
  </xdr:twoCellAnchor>
  <xdr:twoCellAnchor>
    <xdr:from>
      <xdr:col>17</xdr:col>
      <xdr:colOff>21612</xdr:colOff>
      <xdr:row>20</xdr:row>
      <xdr:rowOff>117661</xdr:rowOff>
    </xdr:from>
    <xdr:to>
      <xdr:col>23</xdr:col>
      <xdr:colOff>480719</xdr:colOff>
      <xdr:row>24</xdr:row>
      <xdr:rowOff>95250</xdr:rowOff>
    </xdr:to>
    <xdr:sp macro="" textlink="">
      <xdr:nvSpPr>
        <xdr:cNvPr id="6" name="四角形吹き出し 5"/>
        <xdr:cNvSpPr/>
      </xdr:nvSpPr>
      <xdr:spPr>
        <a:xfrm>
          <a:off x="15955576" y="4635232"/>
          <a:ext cx="2160000" cy="957304"/>
        </a:xfrm>
        <a:prstGeom prst="wedgeRectCallout">
          <a:avLst>
            <a:gd name="adj1" fmla="val -60405"/>
            <a:gd name="adj2" fmla="val -7692"/>
          </a:avLst>
        </a:prstGeom>
        <a:solidFill>
          <a:schemeClr val="accent6">
            <a:lumMod val="40000"/>
            <a:lumOff val="60000"/>
          </a:schemeClr>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400" b="1">
              <a:solidFill>
                <a:srgbClr val="FF0000"/>
              </a:solidFill>
              <a:latin typeface="HG丸ｺﾞｼｯｸM-PRO" panose="020F0600000000000000" pitchFamily="50" charset="-128"/>
              <a:ea typeface="HG丸ｺﾞｼｯｸM-PRO" panose="020F0600000000000000" pitchFamily="50" charset="-128"/>
            </a:rPr>
            <a:t>単価設定セル</a:t>
          </a:r>
        </a:p>
      </xdr:txBody>
    </xdr:sp>
    <xdr:clientData fLocksWithSheet="0" fPrintsWithSheet="0"/>
  </xdr:twoCellAnchor>
  <xdr:twoCellAnchor>
    <xdr:from>
      <xdr:col>0</xdr:col>
      <xdr:colOff>89644</xdr:colOff>
      <xdr:row>0</xdr:row>
      <xdr:rowOff>56031</xdr:rowOff>
    </xdr:from>
    <xdr:to>
      <xdr:col>3</xdr:col>
      <xdr:colOff>672353</xdr:colOff>
      <xdr:row>2</xdr:row>
      <xdr:rowOff>44824</xdr:rowOff>
    </xdr:to>
    <xdr:sp macro="" textlink="">
      <xdr:nvSpPr>
        <xdr:cNvPr id="10" name="四角形吹き出し 9"/>
        <xdr:cNvSpPr/>
      </xdr:nvSpPr>
      <xdr:spPr>
        <a:xfrm>
          <a:off x="89644" y="56031"/>
          <a:ext cx="4336680" cy="324969"/>
        </a:xfrm>
        <a:prstGeom prst="wedgeRectCallout">
          <a:avLst>
            <a:gd name="adj1" fmla="val 19809"/>
            <a:gd name="adj2" fmla="val -20850"/>
          </a:avLst>
        </a:prstGeom>
        <a:solidFill>
          <a:schemeClr val="accent6">
            <a:lumMod val="40000"/>
            <a:lumOff val="60000"/>
          </a:schemeClr>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b="1">
              <a:solidFill>
                <a:srgbClr val="FF0000"/>
              </a:solidFill>
              <a:latin typeface="HG丸ｺﾞｼｯｸM-PRO" panose="020F0600000000000000" pitchFamily="50" charset="-128"/>
              <a:ea typeface="HG丸ｺﾞｼｯｸM-PRO" panose="020F0600000000000000" pitchFamily="50" charset="-128"/>
            </a:rPr>
            <a:t>　各施設の右側に単価の設定欄があります</a:t>
          </a:r>
        </a:p>
      </xdr:txBody>
    </xdr:sp>
    <xdr:clientData fPrintsWithSheet="0"/>
  </xdr:twoCellAnchor>
  <xdr:twoCellAnchor>
    <xdr:from>
      <xdr:col>15</xdr:col>
      <xdr:colOff>40821</xdr:colOff>
      <xdr:row>32</xdr:row>
      <xdr:rowOff>231324</xdr:rowOff>
    </xdr:from>
    <xdr:to>
      <xdr:col>15</xdr:col>
      <xdr:colOff>365792</xdr:colOff>
      <xdr:row>34</xdr:row>
      <xdr:rowOff>18412</xdr:rowOff>
    </xdr:to>
    <xdr:sp macro="" textlink="">
      <xdr:nvSpPr>
        <xdr:cNvPr id="8" name="テキスト ボックス 7"/>
        <xdr:cNvSpPr txBox="1"/>
      </xdr:nvSpPr>
      <xdr:spPr>
        <a:xfrm>
          <a:off x="14233071" y="19390181"/>
          <a:ext cx="324971" cy="27694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②</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B1:AE50"/>
  <sheetViews>
    <sheetView tabSelected="1" view="pageBreakPreview" zoomScale="80" zoomScaleNormal="80" zoomScaleSheetLayoutView="80" workbookViewId="0">
      <pane ySplit="3" topLeftCell="A28" activePane="bottomLeft" state="frozenSplit"/>
      <selection pane="bottomLeft" activeCell="P23" sqref="P23"/>
    </sheetView>
  </sheetViews>
  <sheetFormatPr defaultRowHeight="13.5" x14ac:dyDescent="0.15"/>
  <cols>
    <col min="1" max="1" width="1.5" style="1" customWidth="1"/>
    <col min="2" max="2" width="30.375" style="1" customWidth="1"/>
    <col min="3" max="3" width="17.375" style="28" customWidth="1"/>
    <col min="4" max="15" width="11.5" style="1" customWidth="1"/>
    <col min="16" max="16" width="20.25" style="1" customWidth="1"/>
    <col min="17" max="22" width="2.625" style="10" customWidth="1"/>
    <col min="23" max="16384" width="9" style="1"/>
  </cols>
  <sheetData>
    <row r="1" spans="2:22" x14ac:dyDescent="0.15">
      <c r="E1" s="115"/>
      <c r="F1" s="116"/>
      <c r="G1" s="117"/>
      <c r="H1" s="105"/>
      <c r="I1" s="105"/>
      <c r="J1" s="105"/>
      <c r="K1" s="105"/>
      <c r="L1" s="105"/>
      <c r="M1" s="105"/>
      <c r="N1" s="105"/>
    </row>
    <row r="2" spans="2:22" x14ac:dyDescent="0.15">
      <c r="E2" s="118"/>
      <c r="F2" s="116"/>
      <c r="G2" s="117"/>
      <c r="H2" s="105"/>
      <c r="I2" s="105"/>
      <c r="J2" s="105"/>
      <c r="K2" s="105"/>
      <c r="L2" s="105"/>
      <c r="M2" s="105"/>
      <c r="N2" s="105"/>
    </row>
    <row r="3" spans="2:22" ht="12.75" customHeight="1" x14ac:dyDescent="0.15">
      <c r="E3" s="114"/>
      <c r="F3" s="116"/>
      <c r="G3" s="117"/>
    </row>
    <row r="4" spans="2:22" ht="18" customHeight="1" x14ac:dyDescent="0.15">
      <c r="B4" s="27" t="s">
        <v>91</v>
      </c>
      <c r="D4" s="28"/>
      <c r="E4" s="28"/>
      <c r="H4" s="183">
        <v>45200</v>
      </c>
      <c r="I4" s="183"/>
      <c r="J4" s="29" t="s">
        <v>0</v>
      </c>
      <c r="K4" s="184">
        <v>46295</v>
      </c>
      <c r="L4" s="184"/>
      <c r="M4" s="30" t="s">
        <v>65</v>
      </c>
      <c r="N4" s="30"/>
      <c r="P4" s="60"/>
      <c r="Q4" s="63"/>
      <c r="R4" s="63"/>
      <c r="S4" s="63"/>
      <c r="T4" s="63"/>
      <c r="U4" s="63"/>
      <c r="V4" s="63"/>
    </row>
    <row r="5" spans="2:22" s="10" customFormat="1" ht="12" customHeight="1" x14ac:dyDescent="0.15">
      <c r="B5" s="185" t="s">
        <v>43</v>
      </c>
      <c r="C5" s="185"/>
      <c r="D5" s="185"/>
      <c r="E5" s="185"/>
      <c r="F5" s="185"/>
      <c r="G5" s="185"/>
      <c r="H5" s="185"/>
      <c r="I5" s="185"/>
      <c r="J5" s="185"/>
      <c r="K5" s="185"/>
      <c r="L5" s="185"/>
      <c r="M5" s="185"/>
      <c r="N5" s="185"/>
      <c r="O5" s="185"/>
      <c r="P5" s="185"/>
      <c r="Q5" s="97"/>
      <c r="R5" s="124"/>
      <c r="S5" s="124"/>
      <c r="T5" s="124"/>
      <c r="U5" s="124"/>
      <c r="V5" s="124"/>
    </row>
    <row r="6" spans="2:22" s="10" customFormat="1" ht="12" customHeight="1" x14ac:dyDescent="0.15">
      <c r="B6" s="185"/>
      <c r="C6" s="185"/>
      <c r="D6" s="185"/>
      <c r="E6" s="185"/>
      <c r="F6" s="185"/>
      <c r="G6" s="185"/>
      <c r="H6" s="185"/>
      <c r="I6" s="185"/>
      <c r="J6" s="185"/>
      <c r="K6" s="185"/>
      <c r="L6" s="185"/>
      <c r="M6" s="185"/>
      <c r="N6" s="185"/>
      <c r="O6" s="185"/>
      <c r="P6" s="185"/>
      <c r="Q6" s="97"/>
      <c r="R6" s="124"/>
      <c r="S6" s="124"/>
      <c r="T6" s="124"/>
      <c r="U6" s="124"/>
      <c r="V6" s="124"/>
    </row>
    <row r="7" spans="2:22" s="10" customFormat="1" ht="19.5" customHeight="1" thickBot="1" x14ac:dyDescent="0.2">
      <c r="B7" s="98">
        <v>1</v>
      </c>
      <c r="C7" s="82"/>
      <c r="D7" s="11"/>
      <c r="E7" s="11"/>
      <c r="F7" s="11"/>
      <c r="G7" s="11"/>
      <c r="H7" s="11"/>
      <c r="I7" s="11"/>
      <c r="J7" s="11"/>
      <c r="K7" s="11"/>
      <c r="L7" s="11"/>
      <c r="M7" s="11"/>
      <c r="N7" s="11"/>
      <c r="O7" s="25"/>
      <c r="P7" s="23"/>
      <c r="Q7" s="23"/>
      <c r="R7" s="23"/>
      <c r="S7" s="23"/>
      <c r="T7" s="23"/>
      <c r="U7" s="23"/>
      <c r="V7" s="23"/>
    </row>
    <row r="8" spans="2:22" s="10" customFormat="1" ht="21" customHeight="1" x14ac:dyDescent="0.15">
      <c r="B8" s="186" t="s">
        <v>72</v>
      </c>
      <c r="C8" s="46" t="s">
        <v>73</v>
      </c>
      <c r="D8" s="32"/>
      <c r="E8" s="32"/>
      <c r="F8" s="32"/>
      <c r="G8" s="36"/>
      <c r="H8" s="37" t="s">
        <v>32</v>
      </c>
      <c r="I8" s="188">
        <v>411</v>
      </c>
      <c r="J8" s="188"/>
      <c r="K8" s="189" t="s">
        <v>34</v>
      </c>
      <c r="L8" s="189"/>
      <c r="M8" s="135">
        <v>10</v>
      </c>
      <c r="N8" s="32"/>
      <c r="O8" s="37" t="s">
        <v>46</v>
      </c>
      <c r="P8" s="113" t="s">
        <v>74</v>
      </c>
      <c r="Q8" s="61"/>
      <c r="R8" s="61"/>
      <c r="S8" s="61"/>
      <c r="T8" s="61"/>
      <c r="U8" s="61"/>
      <c r="V8" s="61"/>
    </row>
    <row r="9" spans="2:22" s="10" customFormat="1" ht="20.25" customHeight="1" thickBot="1" x14ac:dyDescent="0.2">
      <c r="B9" s="187"/>
      <c r="C9" s="40"/>
      <c r="D9" s="49"/>
      <c r="E9" s="33"/>
      <c r="F9" s="33"/>
      <c r="G9" s="38"/>
      <c r="H9" s="34" t="s">
        <v>31</v>
      </c>
      <c r="I9" s="190">
        <v>1100</v>
      </c>
      <c r="J9" s="190"/>
      <c r="K9" s="191" t="s">
        <v>33</v>
      </c>
      <c r="L9" s="191"/>
      <c r="M9" s="104">
        <v>500</v>
      </c>
      <c r="N9" s="33"/>
      <c r="O9" s="33"/>
      <c r="P9" s="35"/>
      <c r="Q9" s="31"/>
      <c r="R9" s="31"/>
      <c r="S9" s="31"/>
      <c r="T9" s="31"/>
      <c r="U9" s="31"/>
      <c r="V9" s="31"/>
    </row>
    <row r="10" spans="2:22" ht="18.75" customHeight="1" x14ac:dyDescent="0.15">
      <c r="B10" s="166" t="s">
        <v>1</v>
      </c>
      <c r="C10" s="166" t="s">
        <v>2</v>
      </c>
      <c r="D10" s="164" t="s">
        <v>64</v>
      </c>
      <c r="E10" s="165"/>
      <c r="F10" s="165"/>
      <c r="G10" s="165"/>
      <c r="H10" s="165"/>
      <c r="I10" s="165"/>
      <c r="J10" s="165"/>
      <c r="K10" s="165"/>
      <c r="L10" s="165"/>
      <c r="M10" s="172" t="s">
        <v>69</v>
      </c>
      <c r="N10" s="165"/>
      <c r="O10" s="173"/>
      <c r="P10" s="166" t="s">
        <v>21</v>
      </c>
      <c r="Q10" s="64"/>
      <c r="R10" s="64"/>
      <c r="S10" s="64"/>
      <c r="T10" s="64"/>
      <c r="U10" s="64"/>
      <c r="V10" s="64"/>
    </row>
    <row r="11" spans="2:22" ht="18.75" customHeight="1" thickBot="1" x14ac:dyDescent="0.2">
      <c r="B11" s="167"/>
      <c r="C11" s="167"/>
      <c r="D11" s="17" t="s">
        <v>9</v>
      </c>
      <c r="E11" s="17" t="s">
        <v>10</v>
      </c>
      <c r="F11" s="17" t="s">
        <v>11</v>
      </c>
      <c r="G11" s="16" t="s">
        <v>12</v>
      </c>
      <c r="H11" s="16" t="s">
        <v>13</v>
      </c>
      <c r="I11" s="16" t="s">
        <v>14</v>
      </c>
      <c r="J11" s="17" t="s">
        <v>15</v>
      </c>
      <c r="K11" s="17" t="s">
        <v>16</v>
      </c>
      <c r="L11" s="17" t="s">
        <v>17</v>
      </c>
      <c r="M11" s="19" t="s">
        <v>18</v>
      </c>
      <c r="N11" s="19" t="s">
        <v>19</v>
      </c>
      <c r="O11" s="19" t="s">
        <v>20</v>
      </c>
      <c r="P11" s="167"/>
      <c r="Q11" s="13"/>
      <c r="R11" s="13"/>
      <c r="S11" s="13"/>
      <c r="T11" s="13"/>
      <c r="U11" s="13"/>
      <c r="V11" s="13"/>
    </row>
    <row r="12" spans="2:22" ht="18.75" customHeight="1" x14ac:dyDescent="0.15">
      <c r="B12" s="75" t="s">
        <v>24</v>
      </c>
      <c r="C12" s="14" t="s">
        <v>4</v>
      </c>
      <c r="D12" s="2">
        <v>76780</v>
      </c>
      <c r="E12" s="2">
        <v>72560</v>
      </c>
      <c r="F12" s="2">
        <v>87250</v>
      </c>
      <c r="G12" s="2">
        <v>103490</v>
      </c>
      <c r="H12" s="2">
        <v>107610</v>
      </c>
      <c r="I12" s="2">
        <v>89690</v>
      </c>
      <c r="J12" s="2">
        <v>77600</v>
      </c>
      <c r="K12" s="2">
        <v>76170</v>
      </c>
      <c r="L12" s="2">
        <v>89350</v>
      </c>
      <c r="M12" s="2">
        <v>92596</v>
      </c>
      <c r="N12" s="2">
        <v>87596</v>
      </c>
      <c r="O12" s="2">
        <v>88609</v>
      </c>
      <c r="P12" s="18" t="str">
        <f>"計 "&amp;TEXT(SUM(D12:O12),"#,#")&amp;" kWh"</f>
        <v>計 1,049,301 kWh</v>
      </c>
      <c r="Q12" s="65"/>
      <c r="R12" s="65"/>
      <c r="S12" s="65"/>
      <c r="T12" s="65"/>
      <c r="U12" s="65"/>
      <c r="V12" s="65"/>
    </row>
    <row r="13" spans="2:22" ht="18.75" customHeight="1" x14ac:dyDescent="0.15">
      <c r="B13" s="76" t="s">
        <v>39</v>
      </c>
      <c r="C13" s="15" t="s">
        <v>5</v>
      </c>
      <c r="D13" s="4">
        <v>411</v>
      </c>
      <c r="E13" s="4">
        <v>411</v>
      </c>
      <c r="F13" s="5">
        <v>411</v>
      </c>
      <c r="G13" s="5">
        <v>411</v>
      </c>
      <c r="H13" s="5">
        <v>411</v>
      </c>
      <c r="I13" s="5">
        <v>411</v>
      </c>
      <c r="J13" s="5">
        <v>411</v>
      </c>
      <c r="K13" s="5">
        <v>411</v>
      </c>
      <c r="L13" s="5">
        <v>411</v>
      </c>
      <c r="M13" s="5">
        <v>411</v>
      </c>
      <c r="N13" s="5">
        <v>411</v>
      </c>
      <c r="O13" s="5">
        <v>411</v>
      </c>
      <c r="P13" s="39"/>
      <c r="Q13" s="65"/>
      <c r="R13" s="65"/>
      <c r="S13" s="65"/>
      <c r="T13" s="65"/>
      <c r="U13" s="65"/>
      <c r="V13" s="65"/>
    </row>
    <row r="14" spans="2:22" ht="18.75" customHeight="1" x14ac:dyDescent="0.15">
      <c r="B14" s="77" t="s">
        <v>42</v>
      </c>
      <c r="C14" s="57"/>
      <c r="D14" s="99">
        <v>411</v>
      </c>
      <c r="E14" s="54">
        <v>411</v>
      </c>
      <c r="F14" s="54">
        <v>411</v>
      </c>
      <c r="G14" s="54">
        <v>411</v>
      </c>
      <c r="H14" s="54">
        <v>393</v>
      </c>
      <c r="I14" s="54">
        <v>393</v>
      </c>
      <c r="J14" s="54">
        <v>393</v>
      </c>
      <c r="K14" s="54">
        <v>393</v>
      </c>
      <c r="L14" s="54">
        <v>393</v>
      </c>
      <c r="M14" s="54">
        <v>393</v>
      </c>
      <c r="N14" s="54">
        <v>393</v>
      </c>
      <c r="O14" s="100">
        <v>393</v>
      </c>
      <c r="P14" s="39"/>
      <c r="Q14" s="65"/>
      <c r="R14" s="65"/>
      <c r="S14" s="65"/>
      <c r="T14" s="65"/>
      <c r="U14" s="65"/>
      <c r="V14" s="65"/>
    </row>
    <row r="15" spans="2:22" ht="18.75" customHeight="1" x14ac:dyDescent="0.15">
      <c r="B15" s="78" t="s">
        <v>40</v>
      </c>
      <c r="C15" s="43" t="s">
        <v>6</v>
      </c>
      <c r="D15" s="99">
        <v>100</v>
      </c>
      <c r="E15" s="54">
        <v>100</v>
      </c>
      <c r="F15" s="54">
        <v>100</v>
      </c>
      <c r="G15" s="54">
        <v>100</v>
      </c>
      <c r="H15" s="54">
        <v>100</v>
      </c>
      <c r="I15" s="54">
        <v>100</v>
      </c>
      <c r="J15" s="54">
        <v>100</v>
      </c>
      <c r="K15" s="54">
        <v>100</v>
      </c>
      <c r="L15" s="54">
        <v>100</v>
      </c>
      <c r="M15" s="54">
        <v>100</v>
      </c>
      <c r="N15" s="54">
        <v>100</v>
      </c>
      <c r="O15" s="100">
        <v>100</v>
      </c>
      <c r="P15" s="55"/>
      <c r="Q15" s="66"/>
      <c r="R15" s="66"/>
      <c r="S15" s="66"/>
      <c r="T15" s="66"/>
      <c r="U15" s="66"/>
      <c r="V15" s="66"/>
    </row>
    <row r="16" spans="2:22" ht="18.75" customHeight="1" thickBot="1" x14ac:dyDescent="0.2">
      <c r="B16" s="79" t="s">
        <v>41</v>
      </c>
      <c r="C16" s="58"/>
      <c r="D16" s="99">
        <v>100</v>
      </c>
      <c r="E16" s="54">
        <v>100</v>
      </c>
      <c r="F16" s="54">
        <v>100</v>
      </c>
      <c r="G16" s="54">
        <v>100</v>
      </c>
      <c r="H16" s="54">
        <v>100</v>
      </c>
      <c r="I16" s="54">
        <v>100</v>
      </c>
      <c r="J16" s="54">
        <v>100</v>
      </c>
      <c r="K16" s="54">
        <v>100</v>
      </c>
      <c r="L16" s="54">
        <v>100</v>
      </c>
      <c r="M16" s="54">
        <v>100</v>
      </c>
      <c r="N16" s="54">
        <v>100</v>
      </c>
      <c r="O16" s="100">
        <v>100</v>
      </c>
      <c r="P16" s="53"/>
      <c r="Q16" s="66"/>
      <c r="R16" s="66"/>
      <c r="S16" s="66"/>
      <c r="T16" s="66"/>
      <c r="U16" s="66"/>
      <c r="V16" s="66"/>
    </row>
    <row r="17" spans="2:31" ht="18.75" customHeight="1" x14ac:dyDescent="0.15">
      <c r="B17" s="75" t="s">
        <v>58</v>
      </c>
      <c r="C17" s="14" t="s">
        <v>61</v>
      </c>
      <c r="D17" s="101">
        <v>76780</v>
      </c>
      <c r="E17" s="2">
        <v>72560</v>
      </c>
      <c r="F17" s="3">
        <v>87250</v>
      </c>
      <c r="G17" s="3">
        <v>103490</v>
      </c>
      <c r="H17" s="3">
        <v>107610</v>
      </c>
      <c r="I17" s="3">
        <v>89690</v>
      </c>
      <c r="J17" s="3">
        <v>77600</v>
      </c>
      <c r="K17" s="3">
        <v>76170</v>
      </c>
      <c r="L17" s="3">
        <v>89350</v>
      </c>
      <c r="M17" s="3">
        <v>92596</v>
      </c>
      <c r="N17" s="3">
        <v>87596</v>
      </c>
      <c r="O17" s="102">
        <v>88609</v>
      </c>
      <c r="P17" s="181"/>
      <c r="Q17" s="67"/>
      <c r="R17" s="67"/>
      <c r="S17" s="67"/>
      <c r="T17" s="67"/>
      <c r="U17" s="67"/>
      <c r="V17" s="67"/>
    </row>
    <row r="18" spans="2:31" ht="18.75" customHeight="1" x14ac:dyDescent="0.15">
      <c r="B18" s="132" t="s">
        <v>59</v>
      </c>
      <c r="C18" s="133" t="s">
        <v>62</v>
      </c>
      <c r="D18" s="128">
        <v>0</v>
      </c>
      <c r="E18" s="129">
        <v>0</v>
      </c>
      <c r="F18" s="130">
        <v>0</v>
      </c>
      <c r="G18" s="130">
        <v>103490</v>
      </c>
      <c r="H18" s="130">
        <v>107610</v>
      </c>
      <c r="I18" s="130">
        <v>89690</v>
      </c>
      <c r="J18" s="130">
        <v>0</v>
      </c>
      <c r="K18" s="130">
        <v>0</v>
      </c>
      <c r="L18" s="130">
        <v>0</v>
      </c>
      <c r="M18" s="130">
        <v>0</v>
      </c>
      <c r="N18" s="130">
        <v>0</v>
      </c>
      <c r="O18" s="131">
        <v>0</v>
      </c>
      <c r="P18" s="182"/>
      <c r="Q18" s="67"/>
      <c r="R18" s="67"/>
      <c r="S18" s="67"/>
      <c r="T18" s="67"/>
      <c r="U18" s="67"/>
      <c r="V18" s="67"/>
    </row>
    <row r="19" spans="2:31" ht="18.75" customHeight="1" x14ac:dyDescent="0.15">
      <c r="B19" s="132" t="s">
        <v>60</v>
      </c>
      <c r="C19" s="133" t="s">
        <v>63</v>
      </c>
      <c r="D19" s="128">
        <v>76780</v>
      </c>
      <c r="E19" s="129">
        <v>72560</v>
      </c>
      <c r="F19" s="130">
        <v>87250</v>
      </c>
      <c r="G19" s="130">
        <v>0</v>
      </c>
      <c r="H19" s="130">
        <v>0</v>
      </c>
      <c r="I19" s="130">
        <v>0</v>
      </c>
      <c r="J19" s="130">
        <v>77600</v>
      </c>
      <c r="K19" s="130">
        <v>76170</v>
      </c>
      <c r="L19" s="130">
        <v>89350</v>
      </c>
      <c r="M19" s="130">
        <v>92596</v>
      </c>
      <c r="N19" s="130">
        <v>87596</v>
      </c>
      <c r="O19" s="131">
        <v>88609</v>
      </c>
      <c r="P19" s="182"/>
      <c r="Q19" s="67"/>
      <c r="R19" s="67"/>
      <c r="S19" s="67"/>
      <c r="T19" s="67"/>
      <c r="U19" s="67"/>
      <c r="V19" s="67"/>
    </row>
    <row r="20" spans="2:31" ht="18.75" customHeight="1" x14ac:dyDescent="0.15">
      <c r="B20" s="80" t="s">
        <v>35</v>
      </c>
      <c r="C20" s="59"/>
      <c r="D20" s="21">
        <v>286</v>
      </c>
      <c r="E20" s="42">
        <v>332</v>
      </c>
      <c r="F20" s="7">
        <v>387</v>
      </c>
      <c r="G20" s="7">
        <v>393</v>
      </c>
      <c r="H20" s="7">
        <v>388</v>
      </c>
      <c r="I20" s="7">
        <v>361</v>
      </c>
      <c r="J20" s="7">
        <v>295</v>
      </c>
      <c r="K20" s="7">
        <v>256</v>
      </c>
      <c r="L20" s="7">
        <v>326</v>
      </c>
      <c r="M20" s="7">
        <v>345</v>
      </c>
      <c r="N20" s="7">
        <v>335</v>
      </c>
      <c r="O20" s="22">
        <v>311</v>
      </c>
      <c r="P20" s="182"/>
      <c r="Q20" s="67"/>
      <c r="R20" s="67"/>
      <c r="S20" s="67"/>
      <c r="T20" s="67"/>
      <c r="U20" s="67"/>
      <c r="V20" s="67"/>
    </row>
    <row r="21" spans="2:31" ht="18.75" customHeight="1" thickBot="1" x14ac:dyDescent="0.2">
      <c r="B21" s="79" t="s">
        <v>36</v>
      </c>
      <c r="C21" s="58"/>
      <c r="D21" s="48">
        <v>37.299999999999997</v>
      </c>
      <c r="E21" s="47">
        <v>30.4</v>
      </c>
      <c r="F21" s="45">
        <v>31.3</v>
      </c>
      <c r="G21" s="45">
        <v>36.6</v>
      </c>
      <c r="H21" s="45">
        <v>38.5</v>
      </c>
      <c r="I21" s="45">
        <v>34.5</v>
      </c>
      <c r="J21" s="45">
        <v>36.5</v>
      </c>
      <c r="K21" s="45">
        <v>41.3</v>
      </c>
      <c r="L21" s="45">
        <v>38.1</v>
      </c>
      <c r="M21" s="45">
        <v>37.299999999999997</v>
      </c>
      <c r="N21" s="45">
        <v>36.299999999999997</v>
      </c>
      <c r="O21" s="44">
        <v>39.6</v>
      </c>
      <c r="P21" s="56" t="str">
        <f>"平均 "&amp;ROUNDDOWN(AVERAGE(D21:O21),2)&amp;" %"</f>
        <v>平均 36.47 %</v>
      </c>
      <c r="Q21" s="66"/>
      <c r="R21" s="66"/>
      <c r="S21" s="66"/>
      <c r="T21" s="66"/>
      <c r="U21" s="66"/>
      <c r="V21" s="66"/>
    </row>
    <row r="22" spans="2:31" ht="18.75" customHeight="1" thickBot="1" x14ac:dyDescent="0.2">
      <c r="B22" s="168" t="s">
        <v>7</v>
      </c>
      <c r="C22" s="170"/>
      <c r="D22" s="168" t="s">
        <v>8</v>
      </c>
      <c r="E22" s="169"/>
      <c r="F22" s="169"/>
      <c r="G22" s="169"/>
      <c r="H22" s="169"/>
      <c r="I22" s="169"/>
      <c r="J22" s="169"/>
      <c r="K22" s="169"/>
      <c r="L22" s="169"/>
      <c r="M22" s="169"/>
      <c r="N22" s="169"/>
      <c r="O22" s="170"/>
      <c r="P22" s="41" t="s">
        <v>28</v>
      </c>
      <c r="Q22" s="68"/>
      <c r="R22" s="68"/>
      <c r="S22" s="68"/>
      <c r="T22" s="68"/>
      <c r="U22" s="68"/>
      <c r="V22" s="68"/>
    </row>
    <row r="23" spans="2:31" ht="18.75" customHeight="1" x14ac:dyDescent="0.15">
      <c r="B23" s="75" t="s">
        <v>22</v>
      </c>
      <c r="C23" s="81" t="s">
        <v>37</v>
      </c>
      <c r="D23" s="93">
        <f t="shared" ref="D23:I23" si="0">ROUNDDOWN(D13*$P$23*(1.85-D15/100),2)</f>
        <v>0</v>
      </c>
      <c r="E23" s="89">
        <f t="shared" si="0"/>
        <v>0</v>
      </c>
      <c r="F23" s="89">
        <f t="shared" si="0"/>
        <v>0</v>
      </c>
      <c r="G23" s="89">
        <f t="shared" si="0"/>
        <v>0</v>
      </c>
      <c r="H23" s="89">
        <f t="shared" si="0"/>
        <v>0</v>
      </c>
      <c r="I23" s="89">
        <f t="shared" si="0"/>
        <v>0</v>
      </c>
      <c r="J23" s="89">
        <f t="shared" ref="J23:O23" si="1">ROUNDDOWN(J13*$P$23*(1.85-J15/100),2)</f>
        <v>0</v>
      </c>
      <c r="K23" s="89">
        <f t="shared" si="1"/>
        <v>0</v>
      </c>
      <c r="L23" s="89">
        <f t="shared" si="1"/>
        <v>0</v>
      </c>
      <c r="M23" s="89">
        <f t="shared" si="1"/>
        <v>0</v>
      </c>
      <c r="N23" s="89">
        <f t="shared" si="1"/>
        <v>0</v>
      </c>
      <c r="O23" s="94">
        <f t="shared" si="1"/>
        <v>0</v>
      </c>
      <c r="P23" s="95"/>
      <c r="Q23" s="70"/>
      <c r="R23" s="70"/>
      <c r="S23" s="70"/>
      <c r="T23" s="70"/>
      <c r="U23" s="70"/>
      <c r="V23" s="70"/>
    </row>
    <row r="24" spans="2:31" ht="18.75" customHeight="1" x14ac:dyDescent="0.15">
      <c r="B24" s="110" t="s">
        <v>30</v>
      </c>
      <c r="C24" s="20" t="s">
        <v>93</v>
      </c>
      <c r="D24" s="90">
        <f t="shared" ref="D24:I24" si="2">D18*$P$24</f>
        <v>0</v>
      </c>
      <c r="E24" s="91">
        <f t="shared" si="2"/>
        <v>0</v>
      </c>
      <c r="F24" s="91">
        <f t="shared" si="2"/>
        <v>0</v>
      </c>
      <c r="G24" s="91">
        <f t="shared" si="2"/>
        <v>0</v>
      </c>
      <c r="H24" s="91">
        <f t="shared" si="2"/>
        <v>0</v>
      </c>
      <c r="I24" s="91">
        <f t="shared" si="2"/>
        <v>0</v>
      </c>
      <c r="J24" s="91">
        <f t="shared" ref="J24:O24" si="3">J18*$P$24</f>
        <v>0</v>
      </c>
      <c r="K24" s="91">
        <f t="shared" si="3"/>
        <v>0</v>
      </c>
      <c r="L24" s="91">
        <f t="shared" si="3"/>
        <v>0</v>
      </c>
      <c r="M24" s="91">
        <f t="shared" si="3"/>
        <v>0</v>
      </c>
      <c r="N24" s="91">
        <f t="shared" si="3"/>
        <v>0</v>
      </c>
      <c r="O24" s="92">
        <f t="shared" si="3"/>
        <v>0</v>
      </c>
      <c r="P24" s="96"/>
      <c r="Q24" s="70"/>
      <c r="R24" s="70"/>
      <c r="S24" s="70"/>
      <c r="T24" s="70"/>
      <c r="U24" s="70"/>
      <c r="V24" s="70"/>
    </row>
    <row r="25" spans="2:31" ht="18.75" customHeight="1" thickBot="1" x14ac:dyDescent="0.2">
      <c r="B25" s="78" t="s">
        <v>57</v>
      </c>
      <c r="C25" s="20" t="s">
        <v>94</v>
      </c>
      <c r="D25" s="90">
        <f t="shared" ref="D25:I25" si="4">D19*$P$25</f>
        <v>0</v>
      </c>
      <c r="E25" s="91">
        <f t="shared" si="4"/>
        <v>0</v>
      </c>
      <c r="F25" s="91">
        <f t="shared" si="4"/>
        <v>0</v>
      </c>
      <c r="G25" s="91">
        <f t="shared" si="4"/>
        <v>0</v>
      </c>
      <c r="H25" s="91">
        <f t="shared" si="4"/>
        <v>0</v>
      </c>
      <c r="I25" s="91">
        <f t="shared" si="4"/>
        <v>0</v>
      </c>
      <c r="J25" s="91">
        <f t="shared" ref="J25:O25" si="5">J19*$P$25</f>
        <v>0</v>
      </c>
      <c r="K25" s="91">
        <f t="shared" si="5"/>
        <v>0</v>
      </c>
      <c r="L25" s="91">
        <f t="shared" si="5"/>
        <v>0</v>
      </c>
      <c r="M25" s="91">
        <f t="shared" si="5"/>
        <v>0</v>
      </c>
      <c r="N25" s="91">
        <f t="shared" si="5"/>
        <v>0</v>
      </c>
      <c r="O25" s="92">
        <f t="shared" si="5"/>
        <v>0</v>
      </c>
      <c r="P25" s="96"/>
      <c r="Q25" s="71"/>
      <c r="R25" s="71"/>
      <c r="S25" s="71"/>
      <c r="T25" s="71"/>
      <c r="U25" s="71"/>
      <c r="V25" s="71"/>
    </row>
    <row r="26" spans="2:31" ht="18.75" customHeight="1" thickBot="1" x14ac:dyDescent="0.2">
      <c r="B26" s="106" t="s">
        <v>23</v>
      </c>
      <c r="C26" s="107" t="s">
        <v>70</v>
      </c>
      <c r="D26" s="108">
        <f>INT(SUM(D23:D25))</f>
        <v>0</v>
      </c>
      <c r="E26" s="108">
        <f t="shared" ref="E26:O26" si="6">INT(SUM(E23:E25))</f>
        <v>0</v>
      </c>
      <c r="F26" s="109">
        <f t="shared" si="6"/>
        <v>0</v>
      </c>
      <c r="G26" s="109">
        <f t="shared" si="6"/>
        <v>0</v>
      </c>
      <c r="H26" s="109">
        <f t="shared" si="6"/>
        <v>0</v>
      </c>
      <c r="I26" s="109">
        <f t="shared" si="6"/>
        <v>0</v>
      </c>
      <c r="J26" s="109">
        <f t="shared" si="6"/>
        <v>0</v>
      </c>
      <c r="K26" s="109">
        <f t="shared" si="6"/>
        <v>0</v>
      </c>
      <c r="L26" s="109">
        <f t="shared" si="6"/>
        <v>0</v>
      </c>
      <c r="M26" s="109">
        <f t="shared" si="6"/>
        <v>0</v>
      </c>
      <c r="N26" s="109">
        <f t="shared" si="6"/>
        <v>0</v>
      </c>
      <c r="O26" s="109">
        <f t="shared" si="6"/>
        <v>0</v>
      </c>
      <c r="P26" s="84">
        <f>SUM(D26:O26)</f>
        <v>0</v>
      </c>
      <c r="Q26" s="69"/>
      <c r="R26" s="69"/>
      <c r="S26" s="69"/>
      <c r="T26" s="69"/>
      <c r="U26" s="69"/>
      <c r="V26" s="69"/>
      <c r="W26" s="9"/>
      <c r="X26" s="9"/>
      <c r="Y26" s="9"/>
      <c r="Z26" s="9"/>
      <c r="AA26" s="9"/>
      <c r="AB26" s="9"/>
      <c r="AC26" s="9"/>
      <c r="AD26" s="9"/>
      <c r="AE26" s="9"/>
    </row>
    <row r="27" spans="2:31" s="10" customFormat="1" ht="21" customHeight="1" x14ac:dyDescent="0.15">
      <c r="B27" s="11"/>
      <c r="C27" s="83" t="s">
        <v>29</v>
      </c>
      <c r="D27" s="11"/>
      <c r="E27" s="11"/>
      <c r="F27" s="11"/>
      <c r="G27" s="11"/>
      <c r="H27" s="11"/>
      <c r="I27" s="11"/>
      <c r="J27" s="11"/>
      <c r="K27" s="11"/>
      <c r="L27" s="11"/>
      <c r="M27" s="11"/>
      <c r="N27" s="11"/>
      <c r="O27" s="25"/>
      <c r="P27" s="85"/>
      <c r="Q27" s="50"/>
      <c r="R27" s="50"/>
      <c r="S27" s="50"/>
      <c r="T27" s="50"/>
      <c r="U27" s="50"/>
      <c r="V27" s="50"/>
    </row>
    <row r="28" spans="2:31" s="10" customFormat="1" ht="21" customHeight="1" x14ac:dyDescent="0.15">
      <c r="B28" s="11"/>
      <c r="C28" s="83"/>
      <c r="D28" s="11"/>
      <c r="E28" s="11"/>
      <c r="F28" s="11"/>
      <c r="G28" s="11"/>
      <c r="H28" s="11"/>
      <c r="I28" s="11"/>
      <c r="J28" s="11"/>
      <c r="K28" s="11"/>
      <c r="L28" s="11"/>
      <c r="M28" s="11"/>
      <c r="N28" s="11"/>
      <c r="O28" s="25"/>
      <c r="Q28" s="50"/>
      <c r="R28" s="50"/>
      <c r="S28" s="50"/>
      <c r="T28" s="50"/>
      <c r="U28" s="50"/>
      <c r="V28" s="50"/>
    </row>
    <row r="29" spans="2:31" s="10" customFormat="1" ht="23.25" customHeight="1" thickBot="1" x14ac:dyDescent="0.2">
      <c r="B29" s="26" t="str">
        <f>B4&amp;" （単年合計）"</f>
        <v>仙台市水道局本庁舎電力需給 （単年合計）</v>
      </c>
      <c r="C29" s="12"/>
      <c r="D29" s="11"/>
      <c r="E29" s="11"/>
      <c r="F29" s="11"/>
      <c r="G29" s="11"/>
      <c r="H29" s="11"/>
      <c r="I29" s="11"/>
      <c r="J29" s="11"/>
      <c r="K29" s="11"/>
      <c r="L29" s="11"/>
      <c r="M29" s="11"/>
      <c r="N29" s="11"/>
      <c r="O29" s="11"/>
      <c r="P29" s="11"/>
      <c r="Q29" s="11"/>
      <c r="R29" s="11"/>
      <c r="S29" s="11"/>
      <c r="T29" s="11"/>
      <c r="U29" s="11"/>
      <c r="V29" s="11"/>
    </row>
    <row r="30" spans="2:31" ht="18.75" customHeight="1" x14ac:dyDescent="0.15">
      <c r="B30" s="174" t="s">
        <v>27</v>
      </c>
      <c r="C30" s="175"/>
      <c r="D30" s="164" t="s">
        <v>64</v>
      </c>
      <c r="E30" s="165"/>
      <c r="F30" s="165"/>
      <c r="G30" s="165"/>
      <c r="H30" s="165"/>
      <c r="I30" s="165"/>
      <c r="J30" s="165"/>
      <c r="K30" s="165"/>
      <c r="L30" s="165"/>
      <c r="M30" s="172" t="s">
        <v>69</v>
      </c>
      <c r="N30" s="165"/>
      <c r="O30" s="173"/>
      <c r="P30" s="178" t="s">
        <v>3</v>
      </c>
      <c r="Q30" s="13"/>
      <c r="R30" s="13"/>
      <c r="S30" s="13"/>
      <c r="T30" s="13"/>
      <c r="U30" s="13"/>
      <c r="V30" s="13"/>
    </row>
    <row r="31" spans="2:31" ht="18.75" customHeight="1" thickBot="1" x14ac:dyDescent="0.2">
      <c r="B31" s="176"/>
      <c r="C31" s="177"/>
      <c r="D31" s="17" t="s">
        <v>9</v>
      </c>
      <c r="E31" s="17" t="s">
        <v>10</v>
      </c>
      <c r="F31" s="17" t="s">
        <v>11</v>
      </c>
      <c r="G31" s="16" t="s">
        <v>12</v>
      </c>
      <c r="H31" s="16" t="s">
        <v>13</v>
      </c>
      <c r="I31" s="16" t="s">
        <v>14</v>
      </c>
      <c r="J31" s="17" t="s">
        <v>15</v>
      </c>
      <c r="K31" s="17" t="s">
        <v>16</v>
      </c>
      <c r="L31" s="17" t="s">
        <v>17</v>
      </c>
      <c r="M31" s="19" t="s">
        <v>18</v>
      </c>
      <c r="N31" s="19" t="s">
        <v>19</v>
      </c>
      <c r="O31" s="19" t="s">
        <v>20</v>
      </c>
      <c r="P31" s="179"/>
      <c r="Q31" s="13"/>
      <c r="R31" s="13"/>
      <c r="S31" s="13"/>
      <c r="T31" s="13"/>
      <c r="U31" s="13"/>
      <c r="V31" s="13"/>
    </row>
    <row r="32" spans="2:31" ht="18.75" customHeight="1" thickBot="1" x14ac:dyDescent="0.2">
      <c r="B32" s="180" t="s">
        <v>25</v>
      </c>
      <c r="C32" s="170"/>
      <c r="D32" s="8">
        <f>D12</f>
        <v>76780</v>
      </c>
      <c r="E32" s="8">
        <f t="shared" ref="E32:O32" si="7">E12</f>
        <v>72560</v>
      </c>
      <c r="F32" s="8">
        <f t="shared" si="7"/>
        <v>87250</v>
      </c>
      <c r="G32" s="8">
        <f t="shared" si="7"/>
        <v>103490</v>
      </c>
      <c r="H32" s="8">
        <f t="shared" si="7"/>
        <v>107610</v>
      </c>
      <c r="I32" s="8">
        <f t="shared" si="7"/>
        <v>89690</v>
      </c>
      <c r="J32" s="8">
        <f t="shared" si="7"/>
        <v>77600</v>
      </c>
      <c r="K32" s="8">
        <f t="shared" si="7"/>
        <v>76170</v>
      </c>
      <c r="L32" s="8">
        <f t="shared" si="7"/>
        <v>89350</v>
      </c>
      <c r="M32" s="8">
        <f t="shared" si="7"/>
        <v>92596</v>
      </c>
      <c r="N32" s="8">
        <f t="shared" si="7"/>
        <v>87596</v>
      </c>
      <c r="O32" s="8">
        <f t="shared" si="7"/>
        <v>88609</v>
      </c>
      <c r="P32" s="86">
        <f>SUM(D32:O32)</f>
        <v>1049301</v>
      </c>
      <c r="Q32" s="125"/>
      <c r="R32" s="72"/>
      <c r="S32" s="72"/>
      <c r="T32" s="72"/>
      <c r="U32" s="72"/>
      <c r="V32" s="72"/>
    </row>
    <row r="33" spans="2:22" ht="18.75" customHeight="1" thickBot="1" x14ac:dyDescent="0.2">
      <c r="B33" s="180" t="s">
        <v>26</v>
      </c>
      <c r="C33" s="170"/>
      <c r="D33" s="8">
        <f>D13</f>
        <v>411</v>
      </c>
      <c r="E33" s="8">
        <f t="shared" ref="E33:O33" si="8">E13</f>
        <v>411</v>
      </c>
      <c r="F33" s="8">
        <f t="shared" si="8"/>
        <v>411</v>
      </c>
      <c r="G33" s="8">
        <f t="shared" si="8"/>
        <v>411</v>
      </c>
      <c r="H33" s="8">
        <f t="shared" si="8"/>
        <v>411</v>
      </c>
      <c r="I33" s="8">
        <f t="shared" si="8"/>
        <v>411</v>
      </c>
      <c r="J33" s="8">
        <f t="shared" si="8"/>
        <v>411</v>
      </c>
      <c r="K33" s="8">
        <f t="shared" si="8"/>
        <v>411</v>
      </c>
      <c r="L33" s="8">
        <f t="shared" si="8"/>
        <v>411</v>
      </c>
      <c r="M33" s="8">
        <f t="shared" si="8"/>
        <v>411</v>
      </c>
      <c r="N33" s="8">
        <f t="shared" si="8"/>
        <v>411</v>
      </c>
      <c r="O33" s="8">
        <f t="shared" si="8"/>
        <v>411</v>
      </c>
      <c r="P33" s="87">
        <f>MAX(D33:O33)</f>
        <v>411</v>
      </c>
      <c r="Q33" s="73"/>
      <c r="R33" s="73"/>
      <c r="S33" s="73"/>
      <c r="T33" s="73"/>
      <c r="U33" s="73"/>
      <c r="V33" s="73"/>
    </row>
    <row r="34" spans="2:22" ht="18.75" customHeight="1" thickBot="1" x14ac:dyDescent="0.2">
      <c r="B34" s="180" t="s">
        <v>71</v>
      </c>
      <c r="C34" s="170"/>
      <c r="D34" s="6">
        <f>D26</f>
        <v>0</v>
      </c>
      <c r="E34" s="6">
        <f t="shared" ref="E34:O34" si="9">E26</f>
        <v>0</v>
      </c>
      <c r="F34" s="6">
        <f t="shared" si="9"/>
        <v>0</v>
      </c>
      <c r="G34" s="6">
        <f t="shared" si="9"/>
        <v>0</v>
      </c>
      <c r="H34" s="6">
        <f t="shared" si="9"/>
        <v>0</v>
      </c>
      <c r="I34" s="6">
        <f t="shared" si="9"/>
        <v>0</v>
      </c>
      <c r="J34" s="6">
        <f t="shared" si="9"/>
        <v>0</v>
      </c>
      <c r="K34" s="6">
        <f t="shared" si="9"/>
        <v>0</v>
      </c>
      <c r="L34" s="6">
        <f t="shared" si="9"/>
        <v>0</v>
      </c>
      <c r="M34" s="6">
        <f t="shared" si="9"/>
        <v>0</v>
      </c>
      <c r="N34" s="6">
        <f t="shared" si="9"/>
        <v>0</v>
      </c>
      <c r="O34" s="6">
        <f t="shared" si="9"/>
        <v>0</v>
      </c>
      <c r="P34" s="88">
        <f>SUM(D34:O34)</f>
        <v>0</v>
      </c>
      <c r="Q34" s="74"/>
      <c r="R34" s="74"/>
      <c r="S34" s="74"/>
      <c r="T34" s="74"/>
      <c r="U34" s="74"/>
      <c r="V34" s="74"/>
    </row>
    <row r="35" spans="2:22" ht="19.5" customHeight="1" thickBot="1" x14ac:dyDescent="0.2">
      <c r="B35" s="11"/>
      <c r="C35" s="12"/>
      <c r="D35" s="11"/>
      <c r="E35" s="11"/>
      <c r="F35" s="11"/>
      <c r="G35" s="111"/>
      <c r="H35" s="111"/>
      <c r="I35" s="111"/>
      <c r="J35" s="11"/>
      <c r="K35" s="11"/>
      <c r="L35" s="11"/>
      <c r="M35" s="11"/>
      <c r="N35" s="134" t="s">
        <v>66</v>
      </c>
      <c r="O35" s="126" t="s">
        <v>67</v>
      </c>
      <c r="P35" s="127">
        <f>P32*3</f>
        <v>3147903</v>
      </c>
      <c r="Q35" s="62"/>
      <c r="R35" s="62"/>
      <c r="S35" s="62"/>
      <c r="T35" s="62"/>
      <c r="U35" s="62"/>
      <c r="V35" s="62"/>
    </row>
    <row r="36" spans="2:22" ht="17.25" customHeight="1" thickBot="1" x14ac:dyDescent="0.2">
      <c r="B36" s="11"/>
      <c r="C36" s="12"/>
      <c r="G36" s="11"/>
      <c r="H36" s="11"/>
      <c r="I36" s="11"/>
      <c r="J36" s="160" t="s">
        <v>47</v>
      </c>
      <c r="K36" s="160"/>
      <c r="L36" s="160"/>
      <c r="M36" s="160"/>
      <c r="Q36" s="23"/>
      <c r="R36" s="23"/>
      <c r="S36" s="23"/>
      <c r="T36" s="23"/>
      <c r="U36" s="23"/>
      <c r="V36" s="23"/>
    </row>
    <row r="37" spans="2:22" ht="18.75" customHeight="1" thickBot="1" x14ac:dyDescent="0.2">
      <c r="C37" s="119"/>
      <c r="D37" s="120"/>
      <c r="E37" s="120"/>
      <c r="F37" s="120"/>
      <c r="G37" s="112"/>
      <c r="I37" s="121" t="s">
        <v>48</v>
      </c>
      <c r="J37" s="112" t="s">
        <v>45</v>
      </c>
      <c r="K37" s="161">
        <f>P34*3</f>
        <v>0</v>
      </c>
      <c r="L37" s="162"/>
      <c r="M37" s="163"/>
      <c r="N37" s="171" t="s">
        <v>44</v>
      </c>
      <c r="O37" s="171"/>
      <c r="P37" s="171"/>
      <c r="Q37" s="11"/>
      <c r="R37" s="11"/>
      <c r="S37" s="11"/>
      <c r="T37" s="11"/>
      <c r="U37" s="11"/>
      <c r="V37" s="11"/>
    </row>
    <row r="38" spans="2:22" ht="18.75" customHeight="1" x14ac:dyDescent="0.15">
      <c r="B38" s="11"/>
      <c r="C38" s="12"/>
      <c r="D38" s="11"/>
      <c r="G38" s="11"/>
      <c r="H38" s="159" t="s">
        <v>38</v>
      </c>
      <c r="I38" s="159"/>
      <c r="J38" s="159"/>
      <c r="L38" s="122" t="s">
        <v>68</v>
      </c>
      <c r="M38" s="123" t="str">
        <f>M4</f>
        <v>3年</v>
      </c>
      <c r="N38" s="11"/>
      <c r="P38" s="11"/>
      <c r="Q38" s="11"/>
      <c r="R38" s="11"/>
      <c r="S38" s="11"/>
      <c r="T38" s="11"/>
      <c r="U38" s="11"/>
      <c r="V38" s="11"/>
    </row>
    <row r="39" spans="2:22" ht="18.75" customHeight="1" x14ac:dyDescent="0.15">
      <c r="B39" s="11" t="s">
        <v>49</v>
      </c>
      <c r="C39" s="12"/>
      <c r="D39" s="11"/>
      <c r="E39" s="11"/>
      <c r="F39" s="11"/>
      <c r="G39" s="11"/>
      <c r="H39" s="12"/>
      <c r="I39" s="11"/>
      <c r="O39" s="12"/>
      <c r="P39" s="51"/>
      <c r="Q39" s="51"/>
      <c r="R39" s="51"/>
      <c r="S39" s="51"/>
      <c r="T39" s="51"/>
      <c r="U39" s="51"/>
      <c r="V39" s="51"/>
    </row>
    <row r="40" spans="2:22" ht="14.25" customHeight="1" x14ac:dyDescent="0.15">
      <c r="B40" s="12" t="s">
        <v>50</v>
      </c>
      <c r="C40" s="12"/>
      <c r="D40" s="11"/>
      <c r="E40" s="11"/>
      <c r="F40" s="11"/>
      <c r="G40" s="11"/>
      <c r="H40" s="11"/>
      <c r="I40" s="11"/>
      <c r="J40" s="11"/>
      <c r="K40" s="24"/>
      <c r="L40" s="24"/>
      <c r="M40" s="11"/>
      <c r="N40" s="11"/>
      <c r="O40" s="11"/>
      <c r="P40" s="11"/>
      <c r="Q40" s="11"/>
      <c r="R40" s="11"/>
      <c r="S40" s="11"/>
      <c r="T40" s="11"/>
      <c r="U40" s="11"/>
      <c r="V40" s="11"/>
    </row>
    <row r="41" spans="2:22" ht="14.25" customHeight="1" x14ac:dyDescent="0.15">
      <c r="B41" s="11" t="s">
        <v>51</v>
      </c>
      <c r="C41" s="12"/>
      <c r="D41" s="11"/>
      <c r="E41" s="11"/>
      <c r="F41" s="11"/>
      <c r="G41" s="11"/>
      <c r="H41" s="11"/>
      <c r="I41" s="11"/>
      <c r="J41" s="11"/>
      <c r="K41" s="11"/>
      <c r="L41" s="11"/>
      <c r="M41" s="11"/>
      <c r="N41" s="11"/>
      <c r="O41" s="11"/>
      <c r="P41" s="11"/>
      <c r="Q41" s="11"/>
      <c r="R41" s="11"/>
      <c r="S41" s="11"/>
      <c r="T41" s="11"/>
      <c r="U41" s="11"/>
      <c r="V41" s="11"/>
    </row>
    <row r="42" spans="2:22" ht="14.25" customHeight="1" x14ac:dyDescent="0.15">
      <c r="B42" s="12" t="s">
        <v>52</v>
      </c>
      <c r="C42" s="12"/>
      <c r="D42" s="11"/>
      <c r="E42" s="11"/>
      <c r="F42" s="11"/>
      <c r="G42" s="11"/>
      <c r="J42" s="103"/>
      <c r="K42" s="103"/>
      <c r="L42" s="103"/>
      <c r="M42" s="103"/>
      <c r="N42" s="103"/>
      <c r="O42" s="11"/>
      <c r="P42" s="11"/>
      <c r="Q42" s="11"/>
      <c r="R42" s="11"/>
      <c r="S42" s="11"/>
      <c r="T42" s="11"/>
      <c r="U42" s="11"/>
      <c r="V42" s="11"/>
    </row>
    <row r="43" spans="2:22" ht="14.25" customHeight="1" x14ac:dyDescent="0.15">
      <c r="B43" s="11" t="s">
        <v>53</v>
      </c>
      <c r="C43" s="12"/>
      <c r="D43" s="11"/>
      <c r="E43" s="11"/>
      <c r="F43" s="11"/>
      <c r="G43" s="11"/>
      <c r="J43" s="103"/>
      <c r="K43" s="103"/>
      <c r="L43" s="103"/>
      <c r="M43" s="103"/>
      <c r="N43" s="103"/>
      <c r="O43" s="11"/>
      <c r="P43" s="11"/>
      <c r="Q43" s="11"/>
      <c r="R43" s="11"/>
      <c r="S43" s="11"/>
      <c r="T43" s="11"/>
      <c r="U43" s="11"/>
      <c r="V43" s="11"/>
    </row>
    <row r="44" spans="2:22" ht="14.25" customHeight="1" x14ac:dyDescent="0.15">
      <c r="B44" s="12" t="s">
        <v>54</v>
      </c>
      <c r="C44" s="12"/>
      <c r="D44" s="11"/>
      <c r="E44" s="11"/>
      <c r="F44" s="11"/>
      <c r="G44" s="11"/>
      <c r="H44" s="11"/>
      <c r="I44" s="12"/>
      <c r="J44" s="11"/>
      <c r="K44" s="11"/>
      <c r="L44" s="11"/>
      <c r="M44" s="11"/>
      <c r="N44" s="11"/>
      <c r="O44" s="11"/>
      <c r="P44" s="11"/>
      <c r="Q44" s="11"/>
      <c r="R44" s="11"/>
      <c r="S44" s="11"/>
      <c r="T44" s="11"/>
      <c r="U44" s="11"/>
      <c r="V44" s="11"/>
    </row>
    <row r="45" spans="2:22" ht="14.25" customHeight="1" x14ac:dyDescent="0.15">
      <c r="B45" s="11" t="s">
        <v>55</v>
      </c>
      <c r="C45" s="12"/>
      <c r="D45" s="11"/>
      <c r="E45" s="11"/>
      <c r="F45" s="11"/>
      <c r="G45" s="11"/>
      <c r="H45" s="11"/>
      <c r="I45" s="11"/>
      <c r="J45" s="11"/>
      <c r="K45" s="11"/>
      <c r="L45" s="11"/>
      <c r="M45" s="11"/>
      <c r="N45" s="11"/>
      <c r="O45" s="11"/>
      <c r="P45" s="11"/>
      <c r="Q45" s="11"/>
      <c r="R45" s="11"/>
      <c r="S45" s="11"/>
      <c r="T45" s="11"/>
      <c r="U45" s="11"/>
      <c r="V45" s="11"/>
    </row>
    <row r="46" spans="2:22" ht="14.25" customHeight="1" x14ac:dyDescent="0.15">
      <c r="B46" s="12" t="s">
        <v>56</v>
      </c>
      <c r="C46" s="12"/>
      <c r="D46" s="11"/>
      <c r="E46" s="11"/>
      <c r="F46" s="11"/>
      <c r="G46" s="11"/>
      <c r="H46" s="11"/>
      <c r="I46" s="11"/>
      <c r="J46" s="11"/>
      <c r="K46" s="11"/>
      <c r="L46" s="11"/>
      <c r="M46" s="11"/>
      <c r="N46" s="11"/>
      <c r="O46" s="11"/>
      <c r="P46" s="11"/>
      <c r="Q46" s="11"/>
      <c r="R46" s="11"/>
      <c r="S46" s="11"/>
      <c r="T46" s="11"/>
      <c r="U46" s="11"/>
      <c r="V46" s="11"/>
    </row>
    <row r="47" spans="2:22" ht="14.25" customHeight="1" x14ac:dyDescent="0.15">
      <c r="B47" s="12"/>
      <c r="C47" s="12"/>
      <c r="D47" s="11"/>
      <c r="E47" s="11"/>
      <c r="F47" s="11"/>
      <c r="G47" s="11"/>
      <c r="H47" s="11"/>
      <c r="I47" s="11"/>
      <c r="J47" s="11"/>
      <c r="K47" s="11"/>
      <c r="L47" s="11"/>
      <c r="M47" s="11"/>
      <c r="N47" s="11"/>
      <c r="O47" s="11"/>
      <c r="P47" s="11"/>
      <c r="Q47" s="11"/>
      <c r="R47" s="11"/>
      <c r="S47" s="11"/>
      <c r="T47" s="11"/>
      <c r="U47" s="11"/>
      <c r="V47" s="11"/>
    </row>
    <row r="48" spans="2:22" ht="14.25" customHeight="1" x14ac:dyDescent="0.15">
      <c r="B48" s="12"/>
      <c r="C48" s="12"/>
      <c r="D48" s="11"/>
      <c r="E48" s="11"/>
      <c r="F48" s="11"/>
      <c r="G48" s="11"/>
      <c r="H48" s="11"/>
      <c r="I48" s="11"/>
      <c r="J48" s="11"/>
      <c r="K48" s="11"/>
      <c r="L48" s="11"/>
      <c r="M48" s="11"/>
      <c r="N48" s="11"/>
      <c r="O48" s="11"/>
      <c r="P48" s="11"/>
      <c r="Q48" s="11"/>
      <c r="R48" s="11"/>
      <c r="S48" s="11"/>
      <c r="T48" s="11"/>
      <c r="U48" s="11"/>
      <c r="V48" s="11"/>
    </row>
    <row r="49" spans="2:16" x14ac:dyDescent="0.15">
      <c r="B49" s="10"/>
      <c r="C49" s="52"/>
      <c r="D49" s="10"/>
      <c r="E49" s="10"/>
      <c r="F49" s="10"/>
      <c r="G49" s="10"/>
      <c r="H49" s="10"/>
      <c r="I49" s="10"/>
      <c r="J49" s="10"/>
      <c r="K49" s="10"/>
      <c r="L49" s="10"/>
      <c r="M49" s="10"/>
      <c r="N49" s="10"/>
      <c r="O49" s="10"/>
      <c r="P49" s="10"/>
    </row>
    <row r="50" spans="2:16" x14ac:dyDescent="0.15">
      <c r="B50" s="10"/>
      <c r="C50" s="52"/>
      <c r="D50" s="10"/>
      <c r="E50" s="10"/>
      <c r="F50" s="10"/>
      <c r="G50" s="10"/>
      <c r="H50" s="10"/>
      <c r="I50" s="10"/>
      <c r="J50" s="10"/>
      <c r="K50" s="10"/>
      <c r="L50" s="10"/>
      <c r="M50" s="10"/>
      <c r="N50" s="10"/>
      <c r="O50" s="10"/>
      <c r="P50" s="10"/>
    </row>
  </sheetData>
  <sheetProtection algorithmName="SHA-512" hashValue="pRHip/gJSBg+ush6JmOHRhAec7AQL6Ak2wmABVUuZbmmJ+AVo3/4XhCI8/t8kj5qT6nUoYVceTVdRAF9WcLRZw==" saltValue="q62GhmtjJeGJ2AfiacYZGA==" spinCount="100000" sheet="1" objects="1" scenarios="1"/>
  <mergeCells count="27">
    <mergeCell ref="D10:L10"/>
    <mergeCell ref="P10:P11"/>
    <mergeCell ref="B33:C33"/>
    <mergeCell ref="H4:I4"/>
    <mergeCell ref="K4:L4"/>
    <mergeCell ref="B5:P6"/>
    <mergeCell ref="B8:B9"/>
    <mergeCell ref="I8:J8"/>
    <mergeCell ref="K8:L8"/>
    <mergeCell ref="I9:J9"/>
    <mergeCell ref="K9:L9"/>
    <mergeCell ref="H38:J38"/>
    <mergeCell ref="J36:M36"/>
    <mergeCell ref="K37:M37"/>
    <mergeCell ref="D30:L30"/>
    <mergeCell ref="B10:B11"/>
    <mergeCell ref="C10:C11"/>
    <mergeCell ref="D22:O22"/>
    <mergeCell ref="N37:P37"/>
    <mergeCell ref="M30:O30"/>
    <mergeCell ref="M10:O10"/>
    <mergeCell ref="B30:C31"/>
    <mergeCell ref="P30:P31"/>
    <mergeCell ref="B34:C34"/>
    <mergeCell ref="B32:C32"/>
    <mergeCell ref="P17:P20"/>
    <mergeCell ref="B22:C22"/>
  </mergeCells>
  <phoneticPr fontId="7"/>
  <dataValidations xWindow="605" yWindow="422" count="2">
    <dataValidation type="decimal" operator="greaterThan" allowBlank="1" showInputMessage="1" showErrorMessage="1" promptTitle="基本料金単価（税込）" prompt="小数第２位まで" sqref="P23">
      <formula1>0</formula1>
    </dataValidation>
    <dataValidation type="decimal" operator="greaterThan" allowBlank="1" showInputMessage="1" showErrorMessage="1" promptTitle="ピーク料金単価（税込）" prompt="小数第２位まで" sqref="P24:P25">
      <formula1>0</formula1>
    </dataValidation>
  </dataValidations>
  <pageMargins left="0.7" right="0.7" top="0.75" bottom="0.75" header="0.3" footer="0.3"/>
  <pageSetup paperSize="9" scale="55"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L28"/>
  <sheetViews>
    <sheetView showGridLines="0" view="pageBreakPreview" zoomScaleNormal="100" zoomScaleSheetLayoutView="100" workbookViewId="0">
      <selection activeCell="C4" sqref="C4"/>
    </sheetView>
  </sheetViews>
  <sheetFormatPr defaultRowHeight="13.5" x14ac:dyDescent="0.15"/>
  <cols>
    <col min="1" max="1" width="9" style="136"/>
    <col min="2" max="2" width="1.875" style="136" customWidth="1"/>
    <col min="3" max="6" width="9" style="136"/>
    <col min="7" max="7" width="6.375" style="136" customWidth="1"/>
    <col min="8" max="8" width="15.75" style="136" customWidth="1"/>
    <col min="9" max="10" width="9" style="136"/>
    <col min="11" max="11" width="0.75" style="136" customWidth="1"/>
    <col min="12" max="16384" width="9" style="136"/>
  </cols>
  <sheetData>
    <row r="1" spans="1:12" x14ac:dyDescent="0.15">
      <c r="A1" s="136" t="s">
        <v>75</v>
      </c>
    </row>
    <row r="3" spans="1:12" ht="19.5" customHeight="1" x14ac:dyDescent="0.15">
      <c r="A3" s="137" t="s">
        <v>76</v>
      </c>
      <c r="B3" s="138"/>
      <c r="C3" s="139" t="s">
        <v>92</v>
      </c>
      <c r="D3" s="140"/>
      <c r="E3" s="140"/>
      <c r="F3" s="140"/>
      <c r="G3" s="140"/>
      <c r="H3" s="140"/>
      <c r="I3" s="140"/>
      <c r="J3" s="140"/>
    </row>
    <row r="5" spans="1:12" x14ac:dyDescent="0.15">
      <c r="A5" s="136" t="s">
        <v>77</v>
      </c>
      <c r="B5" s="141"/>
      <c r="C5" s="142" t="s">
        <v>78</v>
      </c>
    </row>
    <row r="6" spans="1:12" ht="6" customHeight="1" x14ac:dyDescent="0.15">
      <c r="A6" s="140"/>
      <c r="B6" s="143"/>
      <c r="C6" s="140"/>
      <c r="D6" s="140"/>
      <c r="E6" s="140"/>
      <c r="F6" s="140"/>
      <c r="G6" s="140"/>
      <c r="H6" s="140"/>
      <c r="I6" s="140"/>
      <c r="J6" s="140"/>
    </row>
    <row r="7" spans="1:12" ht="21.75" customHeight="1" x14ac:dyDescent="0.15">
      <c r="A7" s="144">
        <v>1</v>
      </c>
      <c r="B7" s="145"/>
      <c r="C7" s="146" t="s">
        <v>90</v>
      </c>
      <c r="D7" s="147"/>
      <c r="E7" s="147"/>
      <c r="F7" s="147"/>
      <c r="G7" s="147"/>
      <c r="H7" s="147"/>
      <c r="I7" s="147"/>
    </row>
    <row r="8" spans="1:12" x14ac:dyDescent="0.15">
      <c r="B8" s="141"/>
      <c r="C8" s="148"/>
    </row>
    <row r="9" spans="1:12" ht="20.25" customHeight="1" x14ac:dyDescent="0.15">
      <c r="B9" s="141"/>
      <c r="C9" s="149" t="s">
        <v>79</v>
      </c>
      <c r="H9" s="150">
        <f ca="1">INDEX(INDIRECT("単価＿施設"&amp;$A$7),1,1)</f>
        <v>0</v>
      </c>
      <c r="I9" s="136" t="s">
        <v>80</v>
      </c>
      <c r="J9" s="151" t="s">
        <v>81</v>
      </c>
    </row>
    <row r="10" spans="1:12" ht="9" customHeight="1" x14ac:dyDescent="0.15">
      <c r="B10" s="141"/>
      <c r="C10" s="148"/>
      <c r="H10" s="152"/>
    </row>
    <row r="11" spans="1:12" ht="19.5" x14ac:dyDescent="0.15">
      <c r="B11" s="141"/>
      <c r="C11" s="148" t="s">
        <v>82</v>
      </c>
      <c r="H11" s="152"/>
    </row>
    <row r="12" spans="1:12" ht="18" customHeight="1" x14ac:dyDescent="0.15">
      <c r="B12" s="141"/>
      <c r="C12" s="148"/>
      <c r="F12" s="153" t="s">
        <v>83</v>
      </c>
      <c r="H12" s="150">
        <f ca="1">INDEX(INDIRECT("単価＿施設"&amp;$A$7),2,1)</f>
        <v>0</v>
      </c>
      <c r="I12" s="136" t="s">
        <v>84</v>
      </c>
      <c r="J12" s="151" t="s">
        <v>81</v>
      </c>
      <c r="L12" s="154"/>
    </row>
    <row r="13" spans="1:12" ht="18" customHeight="1" x14ac:dyDescent="0.15">
      <c r="B13" s="141"/>
      <c r="C13" s="148"/>
      <c r="F13" s="153" t="s">
        <v>85</v>
      </c>
      <c r="H13" s="150">
        <f ca="1">INDEX(INDIRECT("単価＿施設"&amp;$A$7),3,1)</f>
        <v>0</v>
      </c>
      <c r="I13" s="136" t="s">
        <v>84</v>
      </c>
      <c r="J13" s="151" t="s">
        <v>81</v>
      </c>
      <c r="L13" s="154"/>
    </row>
    <row r="14" spans="1:12" ht="18" customHeight="1" x14ac:dyDescent="0.15">
      <c r="B14" s="141"/>
      <c r="C14" s="148"/>
      <c r="F14" s="153"/>
      <c r="H14" s="155"/>
      <c r="L14" s="154"/>
    </row>
    <row r="15" spans="1:12" ht="7.5" customHeight="1" x14ac:dyDescent="0.15">
      <c r="B15" s="141"/>
      <c r="C15" s="148"/>
      <c r="H15" s="152"/>
      <c r="L15" s="154"/>
    </row>
    <row r="16" spans="1:12" x14ac:dyDescent="0.15">
      <c r="B16" s="143"/>
      <c r="C16" s="140"/>
      <c r="D16" s="140"/>
      <c r="E16" s="140"/>
      <c r="F16" s="140"/>
      <c r="G16" s="140"/>
      <c r="H16" s="140"/>
      <c r="I16" s="140"/>
      <c r="J16" s="140"/>
    </row>
    <row r="17" spans="2:10" ht="6.75" customHeight="1" x14ac:dyDescent="0.15">
      <c r="J17" s="158"/>
    </row>
    <row r="18" spans="2:10" x14ac:dyDescent="0.15">
      <c r="J18" s="148"/>
    </row>
    <row r="20" spans="2:10" x14ac:dyDescent="0.15">
      <c r="B20" s="156" t="s">
        <v>86</v>
      </c>
      <c r="C20" s="28"/>
      <c r="D20" s="28"/>
      <c r="E20" s="28"/>
      <c r="F20" s="28"/>
      <c r="G20" s="28"/>
      <c r="H20" s="28"/>
      <c r="I20" s="28"/>
    </row>
    <row r="21" spans="2:10" x14ac:dyDescent="0.15">
      <c r="B21" s="156" t="s">
        <v>87</v>
      </c>
      <c r="C21" s="28"/>
      <c r="D21" s="28"/>
      <c r="E21" s="28"/>
      <c r="F21" s="28"/>
      <c r="G21" s="28"/>
      <c r="H21" s="28"/>
      <c r="I21" s="28"/>
    </row>
    <row r="22" spans="2:10" x14ac:dyDescent="0.15">
      <c r="B22" s="156" t="s">
        <v>88</v>
      </c>
      <c r="C22" s="28"/>
      <c r="D22" s="28"/>
      <c r="E22" s="28"/>
      <c r="F22" s="28"/>
      <c r="G22" s="28"/>
      <c r="H22" s="28"/>
      <c r="I22" s="28"/>
    </row>
    <row r="23" spans="2:10" x14ac:dyDescent="0.15">
      <c r="B23" s="156" t="s">
        <v>89</v>
      </c>
      <c r="C23" s="28"/>
      <c r="D23" s="28"/>
      <c r="E23" s="28"/>
      <c r="F23" s="28"/>
      <c r="G23" s="28"/>
      <c r="H23" s="28"/>
      <c r="I23" s="28"/>
    </row>
    <row r="24" spans="2:10" x14ac:dyDescent="0.15">
      <c r="B24" s="156"/>
      <c r="C24" s="28"/>
      <c r="D24" s="28"/>
      <c r="E24" s="28"/>
      <c r="F24" s="28"/>
      <c r="G24" s="28"/>
      <c r="H24" s="28"/>
      <c r="I24" s="28"/>
    </row>
    <row r="25" spans="2:10" x14ac:dyDescent="0.15">
      <c r="B25" s="156"/>
      <c r="C25" s="28"/>
      <c r="D25" s="28"/>
      <c r="E25" s="28"/>
      <c r="F25" s="28"/>
      <c r="G25" s="28"/>
      <c r="H25" s="28"/>
      <c r="I25" s="28"/>
    </row>
    <row r="26" spans="2:10" x14ac:dyDescent="0.15">
      <c r="B26" s="157"/>
      <c r="C26" s="28"/>
      <c r="D26" s="28"/>
      <c r="E26" s="28"/>
      <c r="F26" s="28"/>
      <c r="G26" s="28"/>
      <c r="H26" s="28"/>
      <c r="I26" s="28"/>
    </row>
    <row r="27" spans="2:10" x14ac:dyDescent="0.15">
      <c r="B27" s="157"/>
      <c r="C27" s="28"/>
      <c r="D27" s="28"/>
      <c r="E27" s="28"/>
      <c r="F27" s="28"/>
      <c r="G27" s="28"/>
      <c r="H27" s="28"/>
      <c r="I27" s="28"/>
    </row>
    <row r="28" spans="2:10" x14ac:dyDescent="0.15">
      <c r="B28" s="28"/>
      <c r="C28" s="28"/>
      <c r="D28" s="28"/>
      <c r="E28" s="28"/>
      <c r="F28" s="28"/>
      <c r="G28" s="28"/>
      <c r="H28" s="28"/>
      <c r="I28" s="28"/>
    </row>
  </sheetData>
  <sheetProtection algorithmName="SHA-512" hashValue="C0HqELfLgzfBAnOf1j8/EHB1sgvbaV6LYtRenyMCcuk7FKyY6sktAyr9a+VSWFyQ3/A6NMMjwev/9fBE0+jM3g==" saltValue="o1ZZdQFdq/+KpJwHP8WmNg==" spinCount="100000" sheet="1" objects="1" scenarios="1"/>
  <phoneticPr fontId="7"/>
  <printOptions horizontalCentered="1"/>
  <pageMargins left="1.1023622047244095" right="0.31496062992125984" top="0.55118110236220474" bottom="0.55118110236220474" header="0.19685039370078741" footer="0.19685039370078741"/>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L28"/>
  <sheetViews>
    <sheetView showGridLines="0" view="pageBreakPreview" zoomScaleNormal="100" zoomScaleSheetLayoutView="100" workbookViewId="0">
      <selection activeCell="C4" sqref="C4"/>
    </sheetView>
  </sheetViews>
  <sheetFormatPr defaultRowHeight="13.5" x14ac:dyDescent="0.15"/>
  <cols>
    <col min="1" max="1" width="9" style="136"/>
    <col min="2" max="2" width="1.875" style="136" customWidth="1"/>
    <col min="3" max="6" width="9" style="136"/>
    <col min="7" max="7" width="6.375" style="136" customWidth="1"/>
    <col min="8" max="8" width="15.75" style="136" customWidth="1"/>
    <col min="9" max="10" width="9" style="136"/>
    <col min="11" max="11" width="0.75" style="136" customWidth="1"/>
    <col min="12" max="16384" width="9" style="136"/>
  </cols>
  <sheetData>
    <row r="1" spans="1:12" x14ac:dyDescent="0.15">
      <c r="A1" s="136" t="s">
        <v>75</v>
      </c>
    </row>
    <row r="3" spans="1:12" ht="19.5" customHeight="1" x14ac:dyDescent="0.15">
      <c r="A3" s="137" t="s">
        <v>76</v>
      </c>
      <c r="B3" s="138"/>
      <c r="C3" s="139" t="s">
        <v>92</v>
      </c>
      <c r="D3" s="140"/>
      <c r="E3" s="140"/>
      <c r="F3" s="140"/>
      <c r="G3" s="140"/>
      <c r="H3" s="140"/>
      <c r="I3" s="140"/>
      <c r="J3" s="140"/>
    </row>
    <row r="5" spans="1:12" x14ac:dyDescent="0.15">
      <c r="A5" s="136" t="s">
        <v>77</v>
      </c>
      <c r="B5" s="141"/>
      <c r="C5" s="142" t="s">
        <v>78</v>
      </c>
    </row>
    <row r="6" spans="1:12" ht="6" customHeight="1" x14ac:dyDescent="0.15">
      <c r="A6" s="140"/>
      <c r="B6" s="143"/>
      <c r="C6" s="140"/>
      <c r="D6" s="140"/>
      <c r="E6" s="140"/>
      <c r="F6" s="140"/>
      <c r="G6" s="140"/>
      <c r="H6" s="140"/>
      <c r="I6" s="140"/>
      <c r="J6" s="140"/>
    </row>
    <row r="7" spans="1:12" ht="21.75" customHeight="1" x14ac:dyDescent="0.15">
      <c r="A7" s="144">
        <v>1</v>
      </c>
      <c r="B7" s="145"/>
      <c r="C7" s="146" t="s">
        <v>90</v>
      </c>
      <c r="D7" s="147"/>
      <c r="E7" s="147"/>
      <c r="F7" s="147"/>
      <c r="G7" s="147"/>
      <c r="H7" s="147"/>
      <c r="I7" s="147"/>
    </row>
    <row r="8" spans="1:12" x14ac:dyDescent="0.15">
      <c r="B8" s="141"/>
      <c r="C8" s="148"/>
    </row>
    <row r="9" spans="1:12" ht="20.25" customHeight="1" x14ac:dyDescent="0.15">
      <c r="B9" s="141"/>
      <c r="C9" s="149" t="s">
        <v>79</v>
      </c>
      <c r="H9" s="150"/>
      <c r="I9" s="136" t="s">
        <v>80</v>
      </c>
      <c r="J9" s="151" t="s">
        <v>81</v>
      </c>
    </row>
    <row r="10" spans="1:12" ht="9" customHeight="1" x14ac:dyDescent="0.15">
      <c r="B10" s="141"/>
      <c r="C10" s="148"/>
      <c r="H10" s="152"/>
    </row>
    <row r="11" spans="1:12" ht="19.5" x14ac:dyDescent="0.15">
      <c r="B11" s="141"/>
      <c r="C11" s="148" t="s">
        <v>82</v>
      </c>
      <c r="H11" s="152"/>
    </row>
    <row r="12" spans="1:12" ht="18" customHeight="1" x14ac:dyDescent="0.15">
      <c r="B12" s="141"/>
      <c r="C12" s="148"/>
      <c r="F12" s="153" t="s">
        <v>83</v>
      </c>
      <c r="H12" s="150"/>
      <c r="I12" s="136" t="s">
        <v>84</v>
      </c>
      <c r="J12" s="151" t="s">
        <v>81</v>
      </c>
      <c r="L12" s="154"/>
    </row>
    <row r="13" spans="1:12" ht="18" customHeight="1" x14ac:dyDescent="0.15">
      <c r="B13" s="141"/>
      <c r="C13" s="148"/>
      <c r="F13" s="153" t="s">
        <v>85</v>
      </c>
      <c r="H13" s="150"/>
      <c r="I13" s="136" t="s">
        <v>84</v>
      </c>
      <c r="J13" s="151" t="s">
        <v>81</v>
      </c>
      <c r="L13" s="154"/>
    </row>
    <row r="14" spans="1:12" ht="18" customHeight="1" x14ac:dyDescent="0.15">
      <c r="B14" s="141"/>
      <c r="C14" s="148"/>
      <c r="F14" s="153"/>
      <c r="H14" s="155"/>
      <c r="L14" s="154"/>
    </row>
    <row r="15" spans="1:12" ht="7.5" customHeight="1" x14ac:dyDescent="0.15">
      <c r="B15" s="141"/>
      <c r="C15" s="148"/>
      <c r="H15" s="152"/>
      <c r="L15" s="154"/>
    </row>
    <row r="16" spans="1:12" x14ac:dyDescent="0.15">
      <c r="B16" s="143"/>
      <c r="C16" s="140"/>
      <c r="D16" s="140"/>
      <c r="E16" s="140"/>
      <c r="F16" s="140"/>
      <c r="G16" s="140"/>
      <c r="H16" s="140"/>
      <c r="I16" s="140"/>
      <c r="J16" s="140"/>
    </row>
    <row r="17" spans="2:10" ht="6.75" customHeight="1" x14ac:dyDescent="0.15">
      <c r="J17" s="158"/>
    </row>
    <row r="18" spans="2:10" x14ac:dyDescent="0.15">
      <c r="J18" s="148"/>
    </row>
    <row r="20" spans="2:10" x14ac:dyDescent="0.15">
      <c r="B20" s="156" t="s">
        <v>86</v>
      </c>
      <c r="C20" s="28"/>
      <c r="D20" s="28"/>
      <c r="E20" s="28"/>
      <c r="F20" s="28"/>
      <c r="G20" s="28"/>
      <c r="H20" s="28"/>
      <c r="I20" s="28"/>
    </row>
    <row r="21" spans="2:10" x14ac:dyDescent="0.15">
      <c r="B21" s="156" t="s">
        <v>87</v>
      </c>
      <c r="C21" s="28"/>
      <c r="D21" s="28"/>
      <c r="E21" s="28"/>
      <c r="F21" s="28"/>
      <c r="G21" s="28"/>
      <c r="H21" s="28"/>
      <c r="I21" s="28"/>
    </row>
    <row r="22" spans="2:10" x14ac:dyDescent="0.15">
      <c r="B22" s="156" t="s">
        <v>88</v>
      </c>
      <c r="C22" s="28"/>
      <c r="D22" s="28"/>
      <c r="E22" s="28"/>
      <c r="F22" s="28"/>
      <c r="G22" s="28"/>
      <c r="H22" s="28"/>
      <c r="I22" s="28"/>
    </row>
    <row r="23" spans="2:10" x14ac:dyDescent="0.15">
      <c r="B23" s="156" t="s">
        <v>89</v>
      </c>
      <c r="C23" s="28"/>
      <c r="D23" s="28"/>
      <c r="E23" s="28"/>
      <c r="F23" s="28"/>
      <c r="G23" s="28"/>
      <c r="H23" s="28"/>
      <c r="I23" s="28"/>
    </row>
    <row r="24" spans="2:10" x14ac:dyDescent="0.15">
      <c r="B24" s="156"/>
      <c r="C24" s="28"/>
      <c r="D24" s="28"/>
      <c r="E24" s="28"/>
      <c r="F24" s="28"/>
      <c r="G24" s="28"/>
      <c r="H24" s="28"/>
      <c r="I24" s="28"/>
    </row>
    <row r="25" spans="2:10" x14ac:dyDescent="0.15">
      <c r="B25" s="156"/>
      <c r="C25" s="28"/>
      <c r="D25" s="28"/>
      <c r="E25" s="28"/>
      <c r="F25" s="28"/>
      <c r="G25" s="28"/>
      <c r="H25" s="28"/>
      <c r="I25" s="28"/>
    </row>
    <row r="26" spans="2:10" x14ac:dyDescent="0.15">
      <c r="B26" s="157"/>
      <c r="C26" s="28"/>
      <c r="D26" s="28"/>
      <c r="E26" s="28"/>
      <c r="F26" s="28"/>
      <c r="G26" s="28"/>
      <c r="H26" s="28"/>
      <c r="I26" s="28"/>
    </row>
    <row r="27" spans="2:10" x14ac:dyDescent="0.15">
      <c r="B27" s="157"/>
      <c r="C27" s="28"/>
      <c r="D27" s="28"/>
      <c r="E27" s="28"/>
      <c r="F27" s="28"/>
      <c r="G27" s="28"/>
      <c r="H27" s="28"/>
      <c r="I27" s="28"/>
    </row>
    <row r="28" spans="2:10" x14ac:dyDescent="0.15">
      <c r="B28" s="28"/>
      <c r="C28" s="28"/>
      <c r="D28" s="28"/>
      <c r="E28" s="28"/>
      <c r="F28" s="28"/>
      <c r="G28" s="28"/>
      <c r="H28" s="28"/>
      <c r="I28" s="28"/>
    </row>
  </sheetData>
  <sheetProtection algorithmName="SHA-512" hashValue="5xMrw1nMhp30GZjk5fWRhr1UOowslK3CrzYdXSLGP+XFDXDRPniTX7Kf8o2+f0K34AOpUQDUJJhaSyIk/Q+1KA==" saltValue="p0+/pnoRa4CRHg3uGMpfOw==" spinCount="100000" sheet="1" objects="1" scenarios="1"/>
  <phoneticPr fontId="7"/>
  <printOptions horizontalCentered="1"/>
  <pageMargins left="1.1023622047244095" right="0.31496062992125984" top="0.55118110236220474" bottom="0.55118110236220474" header="0.19685039370078741" footer="0.19685039370078741"/>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7</vt:i4>
      </vt:variant>
    </vt:vector>
  </HeadingPairs>
  <TitlesOfParts>
    <vt:vector size="10" baseType="lpstr">
      <vt:lpstr>②入札金額積算内訳書</vt:lpstr>
      <vt:lpstr>③契約書明細(単価連動)</vt:lpstr>
      <vt:lpstr>③契約書明細(単価連動なし) </vt:lpstr>
      <vt:lpstr>②入札金額積算内訳書!Print_Area</vt:lpstr>
      <vt:lpstr>'③契約書明細(単価連動)'!Print_Area</vt:lpstr>
      <vt:lpstr>'③契約書明細(単価連動なし) '!Print_Area</vt:lpstr>
      <vt:lpstr>'③契約書明細(単価連動)'!Print_Titles</vt:lpstr>
      <vt:lpstr>'③契約書明細(単価連動なし) '!Print_Titles</vt:lpstr>
      <vt:lpstr>単価＿施設1</vt:lpstr>
      <vt:lpstr>電力量＿施設1</vt:lpstr>
    </vt:vector>
  </TitlesOfParts>
  <Company>仙台市水道局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管財荒川</dc:creator>
  <cp:lastModifiedBy>仙台市</cp:lastModifiedBy>
  <cp:lastPrinted>2023-05-20T06:49:05Z</cp:lastPrinted>
  <dcterms:created xsi:type="dcterms:W3CDTF">2012-05-21T05:56:21Z</dcterms:created>
  <dcterms:modified xsi:type="dcterms:W3CDTF">2023-05-20T06:49:08Z</dcterms:modified>
</cp:coreProperties>
</file>